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notter\Downloads\Rilumi_2017\"/>
    </mc:Choice>
  </mc:AlternateContent>
  <xr:revisionPtr revIDLastSave="0" documentId="13_ncr:1_{C8ADEDF7-18C8-4042-8660-91B496845864}" xr6:coauthVersionLast="47" xr6:coauthVersionMax="47" xr10:uidLastSave="{00000000-0000-0000-0000-000000000000}"/>
  <bookViews>
    <workbookView xWindow="28680" yWindow="-120" windowWidth="29040" windowHeight="15840" tabRatio="688" activeTab="3" xr2:uid="{00000000-000D-0000-FFFF-FFFF00000000}"/>
  </bookViews>
  <sheets>
    <sheet name="Verifica" sheetId="1" r:id="rId1"/>
    <sheet name="Riepilogo" sheetId="8" r:id="rId2"/>
    <sheet name="Dati dell’edificio" sheetId="10" r:id="rId3"/>
    <sheet name="Preparazione" sheetId="9" r:id="rId4"/>
  </sheets>
  <definedNames>
    <definedName name="Bauart" localSheetId="2">'Dati dell’edificio'!#REF!</definedName>
    <definedName name="Bauart" localSheetId="1">Riepilogo!#REF!</definedName>
    <definedName name="Bauart">Verifica!#REF!</definedName>
    <definedName name="Bauart2" localSheetId="2">'Dati dell’edificio'!#REF!</definedName>
    <definedName name="Bauart2" localSheetId="1">Riepilogo!#REF!</definedName>
    <definedName name="Bauart2">Verifica!$U$35</definedName>
    <definedName name="_xlnm.Print_Area" localSheetId="2">'Dati dell’edificio'!$A$1:$V$24</definedName>
    <definedName name="_xlnm.Print_Area" localSheetId="1">Riepilogo!$A$1:$M$25</definedName>
    <definedName name="_xlnm.Print_Area" localSheetId="0">Verifica!$A$1:$X$48</definedName>
    <definedName name="Energiestandard" localSheetId="2">'Dati dell’edificio'!#REF!</definedName>
    <definedName name="Energiestandard" localSheetId="1">Riepilogo!#REF!</definedName>
    <definedName name="Energiestandard">Verifica!#REF!</definedName>
    <definedName name="Energiestandard2" localSheetId="2">'Dati dell’edificio'!#REF!</definedName>
    <definedName name="Energiestandard2" localSheetId="1">Riepilogo!#REF!</definedName>
    <definedName name="Energiestandard2">Verifica!$U$33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0" l="1"/>
  <c r="G3" i="10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6" i="8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H3" i="10"/>
  <c r="F3" i="10"/>
  <c r="E3" i="10"/>
  <c r="D3" i="10"/>
  <c r="C3" i="10"/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P12" i="8" l="1"/>
  <c r="O12" i="8" l="1"/>
  <c r="Q12" i="8"/>
  <c r="O25" i="8" l="1"/>
  <c r="O21" i="8"/>
  <c r="P20" i="8"/>
  <c r="P19" i="8"/>
  <c r="P18" i="8"/>
  <c r="O16" i="8"/>
  <c r="O15" i="8"/>
  <c r="O11" i="8"/>
  <c r="P10" i="8"/>
  <c r="P7" i="8"/>
  <c r="O7" i="8"/>
  <c r="Q7" i="8"/>
  <c r="P8" i="8"/>
  <c r="O8" i="8"/>
  <c r="O9" i="8"/>
  <c r="P9" i="8"/>
  <c r="Q9" i="8"/>
  <c r="O13" i="8"/>
  <c r="P13" i="8"/>
  <c r="Q13" i="8"/>
  <c r="P14" i="8"/>
  <c r="O14" i="8"/>
  <c r="O17" i="8"/>
  <c r="P17" i="8"/>
  <c r="Q17" i="8"/>
  <c r="P21" i="8"/>
  <c r="Q21" i="8"/>
  <c r="P22" i="8"/>
  <c r="O22" i="8"/>
  <c r="O23" i="8"/>
  <c r="P23" i="8"/>
  <c r="Q23" i="8"/>
  <c r="P24" i="8"/>
  <c r="O24" i="8"/>
  <c r="Q6" i="8"/>
  <c r="L6" i="8" s="1"/>
  <c r="O6" i="8"/>
  <c r="L23" i="8" l="1"/>
  <c r="L12" i="8"/>
  <c r="L9" i="8"/>
  <c r="L17" i="8"/>
  <c r="L13" i="8"/>
  <c r="L21" i="8"/>
  <c r="L7" i="8"/>
  <c r="M12" i="8"/>
  <c r="M15" i="8"/>
  <c r="M13" i="8"/>
  <c r="M17" i="8"/>
  <c r="M23" i="8"/>
  <c r="M7" i="8"/>
  <c r="M9" i="8"/>
  <c r="M21" i="8"/>
  <c r="Q25" i="8"/>
  <c r="M25" i="8" s="1"/>
  <c r="P25" i="8"/>
  <c r="O20" i="8"/>
  <c r="Q19" i="8"/>
  <c r="L19" i="8" s="1"/>
  <c r="O19" i="8"/>
  <c r="O18" i="8"/>
  <c r="P16" i="8"/>
  <c r="P15" i="8"/>
  <c r="Q15" i="8"/>
  <c r="L15" i="8" s="1"/>
  <c r="Q11" i="8"/>
  <c r="L11" i="8" s="1"/>
  <c r="P11" i="8"/>
  <c r="O10" i="8"/>
  <c r="Q24" i="8"/>
  <c r="M24" i="8" s="1"/>
  <c r="Q22" i="8"/>
  <c r="L22" i="8" s="1"/>
  <c r="Q20" i="8"/>
  <c r="L20" i="8" s="1"/>
  <c r="Q18" i="8"/>
  <c r="M18" i="8" s="1"/>
  <c r="Q16" i="8"/>
  <c r="M16" i="8" s="1"/>
  <c r="Q14" i="8"/>
  <c r="M14" i="8" s="1"/>
  <c r="Q10" i="8"/>
  <c r="M10" i="8" s="1"/>
  <c r="Q8" i="8"/>
  <c r="L8" i="8" s="1"/>
  <c r="P6" i="8"/>
  <c r="M6" i="8"/>
  <c r="W37" i="1"/>
  <c r="V37" i="1"/>
  <c r="U37" i="1"/>
  <c r="L24" i="8" l="1"/>
  <c r="L18" i="8"/>
  <c r="L16" i="8"/>
  <c r="L10" i="8"/>
  <c r="L25" i="8"/>
  <c r="L14" i="8"/>
  <c r="M20" i="8"/>
  <c r="M8" i="8"/>
  <c r="M22" i="8"/>
  <c r="M11" i="8"/>
  <c r="M19" i="8"/>
</calcChain>
</file>

<file path=xl/sharedStrings.xml><?xml version="1.0" encoding="utf-8"?>
<sst xmlns="http://schemas.openxmlformats.org/spreadsheetml/2006/main" count="174" uniqueCount="131">
  <si>
    <t>Minergie</t>
  </si>
  <si>
    <t>Minergie-A</t>
  </si>
  <si>
    <t>Minergie-P</t>
  </si>
  <si>
    <t>Formel für Grenzwert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</si>
  <si>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</si>
  <si>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</si>
  <si>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</si>
  <si>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</si>
  <si>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</si>
  <si>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</si>
  <si>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Data di controllo</t>
  </si>
  <si>
    <t>Standard</t>
  </si>
  <si>
    <t>Tipo di edificio</t>
  </si>
  <si>
    <t>Requisiti</t>
  </si>
  <si>
    <t>Firma</t>
  </si>
  <si>
    <t>Luogo e data del rapporto:</t>
  </si>
  <si>
    <r>
      <t>Valore misurato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</si>
  <si>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r>
      <t>Valore limite q</t>
    </r>
    <r>
      <rPr>
        <vertAlign val="subscript"/>
        <sz val="11"/>
        <color theme="1"/>
        <rFont val="Arial"/>
        <family val="2"/>
      </rPr>
      <t>E50</t>
    </r>
    <r>
      <rPr>
        <sz val="11"/>
        <color theme="1"/>
        <rFont val="Arial"/>
        <family val="2"/>
      </rPr>
      <t>:</t>
    </r>
  </si>
  <si>
    <t>Requisiti rispettati:</t>
  </si>
  <si>
    <t>Respondabile rapporto:</t>
  </si>
  <si>
    <t>Oggetto/ edificio</t>
  </si>
  <si>
    <t>Selezionare</t>
  </si>
  <si>
    <t>Nuove costruzioni</t>
  </si>
  <si>
    <t>Ammodernamenti</t>
  </si>
  <si>
    <t>Nuove costruzioni / Ammodernamenti</t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</si>
  <si>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</si>
  <si>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</si>
  <si>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</si>
  <si>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</si>
  <si>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r>
      <t>q</t>
    </r>
    <r>
      <rPr>
        <vertAlign val="subscript"/>
        <sz val="11"/>
        <color theme="1"/>
        <rFont val="Arial"/>
        <family val="2"/>
      </rPr>
      <t>E50</t>
    </r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</si>
  <si>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</si>
  <si>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</si>
  <si>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</si>
  <si>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</si>
  <si>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</si>
  <si>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N/E</t>
  </si>
  <si>
    <t>Depr.</t>
  </si>
  <si>
    <t>Sovrap.</t>
  </si>
  <si>
    <t>Sofrap.</t>
  </si>
  <si>
    <t>Vento</t>
  </si>
  <si>
    <t>Inc. Mis.</t>
  </si>
  <si>
    <t>Riepilogo dei risultati e delle zone di misurazione:</t>
  </si>
  <si>
    <t>adempito</t>
  </si>
  <si>
    <t>Le zone di misurazione sono riepilogate nella scheda "Riepilogo"</t>
  </si>
  <si>
    <t>-</t>
  </si>
  <si>
    <t>Bf</t>
  </si>
  <si>
    <t>m3/m2h</t>
  </si>
  <si>
    <t>Medio</t>
  </si>
  <si>
    <t>Limite</t>
  </si>
  <si>
    <t>Valore</t>
  </si>
  <si>
    <t xml:space="preserve">(può essere utilizzato solo per nuovi edifici puliti o ristrutturazioni pulite) </t>
  </si>
  <si>
    <t>Provvedimenti per metodi di misura 2</t>
  </si>
  <si>
    <t>Provvedimenti</t>
  </si>
  <si>
    <r>
      <rPr>
        <b/>
        <sz val="11"/>
        <color theme="1"/>
        <rFont val="Arial"/>
        <family val="2"/>
      </rPr>
      <t>Metodo 2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(involucro dell'edifico)</t>
    </r>
  </si>
  <si>
    <t>X</t>
  </si>
  <si>
    <t>Porte esterne *)</t>
  </si>
  <si>
    <t>chiudere</t>
  </si>
  <si>
    <t>Porte interne</t>
  </si>
  <si>
    <t>aprire</t>
  </si>
  <si>
    <t>Porte verso locali tecnici riscaldati  *)  es. depositi</t>
  </si>
  <si>
    <t>Porte verso locali non riscaldati      (magazzini, cantina, garage)  *)</t>
  </si>
  <si>
    <t>Porte / vano ascensore contro zona da misurare  **)</t>
  </si>
  <si>
    <t>chiudere e sigillare</t>
  </si>
  <si>
    <t>Serrature  *)</t>
  </si>
  <si>
    <t>niente</t>
  </si>
  <si>
    <t xml:space="preserve">Finestre sul tetto / aperture, se non comprese nel perimetro ermetico </t>
  </si>
  <si>
    <t>Finestre sul tetto / aperture, se comprese nel perimetro ermetico *)</t>
  </si>
  <si>
    <t>Finestre / porte finestre / lucernari contro esterno *</t>
  </si>
  <si>
    <t>Feritoie nelle finestre (profili)</t>
  </si>
  <si>
    <t>chiudere ,esigillare e documentare</t>
  </si>
  <si>
    <t>Prese d’aria nelle finestre del tetto</t>
  </si>
  <si>
    <t>Raccordo avvolgibili / schermature *)</t>
  </si>
  <si>
    <t>Apparecchio di aerazione centralizzato / decentralizzato</t>
  </si>
  <si>
    <t>se possibile, sigillare nell'apparecchio</t>
  </si>
  <si>
    <t>Bocchette dell’aria d’immissione</t>
  </si>
  <si>
    <t>chiudere o sigillare e documentare</t>
  </si>
  <si>
    <t>Bocchette dell’aria d’aspirazione</t>
  </si>
  <si>
    <t>Cappa d’aspirazione della cucina (ricircolo)</t>
  </si>
  <si>
    <t>Cappa d’aspirazione della cucina (estrazione)</t>
  </si>
  <si>
    <t>sigillare e documentare</t>
  </si>
  <si>
    <t>Estrattori (bagni, docce, WC)</t>
  </si>
  <si>
    <t xml:space="preserve">Asciugatrici in locali riscaldati con
aspirazione esterna </t>
  </si>
  <si>
    <t>Chiudere l'essicatore e sigillare fuori il tubo di scarico dell'aria</t>
  </si>
  <si>
    <t>Stufe / camini ecc…</t>
  </si>
  <si>
    <t>Prese d’aria delle stufe</t>
  </si>
  <si>
    <t>Comignoli</t>
  </si>
  <si>
    <t>Tubo della biancheria in zona non riscaldata</t>
  </si>
  <si>
    <t>Porticine per gatti</t>
  </si>
  <si>
    <t>Chiusini in zone riscaldate</t>
  </si>
  <si>
    <t>sigillare</t>
  </si>
  <si>
    <t>Soffitti ribassati</t>
  </si>
  <si>
    <t>Quadro elettrico, fusibili *</t>
  </si>
  <si>
    <t>Prese elettriche *</t>
  </si>
  <si>
    <t>Lampade risp. predisposizione *</t>
  </si>
  <si>
    <t>Cassetta di distribuzione (riscaldamento) *</t>
  </si>
  <si>
    <t>Casetta sanitari WC  *)</t>
  </si>
  <si>
    <t>Altri attacchi sanitari e aperture *)</t>
  </si>
  <si>
    <t>Canali per l’aria, valvole in zone riscaldate</t>
  </si>
  <si>
    <t>Aspirapolvere centralizzata</t>
  </si>
  <si>
    <t>Tubi vuoti passanti in altre zone</t>
  </si>
  <si>
    <t>In generale per tubi passanti:</t>
  </si>
  <si>
    <t xml:space="preserve">rosso: nessun intervento   
(= involucro)  </t>
  </si>
  <si>
    <t>blu: sigillare</t>
  </si>
  <si>
    <t>Altro:</t>
  </si>
  <si>
    <t>*) Se durante il procedimento di misurazione, vengono riscontrate importanti infiltrazione, l'entità può essere stimata mediante sigillare con una misura supplementare (cfr. capitolo 8.3, lit. d)). Tuttavia, per una valutazione  MINERGIE/-P/-A® con il metodo di misurazione 2, non è consentita la sigillatura temporanea.</t>
  </si>
  <si>
    <t>**) Se un ascensore ha direttamente accesso ad un apparamento, la porta del vano ascensore non può essere sigillata provisoriamente. La porta di chiusura del vano ascensore fa parte del perimetro d'ermeticità e deve essere realizzata in modo ermetico. Una chiusura ermetica può essere messa come alternativa davanti alla porta del vano ascensore.</t>
  </si>
  <si>
    <r>
      <t>Avvertimento:</t>
    </r>
    <r>
      <rPr>
        <sz val="10"/>
        <color theme="1"/>
        <rFont val="Arial"/>
        <family val="2"/>
      </rPr>
      <t xml:space="preserve"> dopo la rimozione delle sigillature provvisorie p.es. gli elementi di costruzione critici, stufe, ecc.;  tramite una misurazione puntuale (Δp 50 Pa) si può misurare la differenza di perdita tra i due procedimenti di misurazione (1 o 2). In questo modo si possono quantificare le perdite che non appartengono all’involucro dell’edificio.</t>
    </r>
  </si>
  <si>
    <t>Misura preventiva</t>
  </si>
  <si>
    <t xml:space="preserve">Momento della misurazione </t>
  </si>
  <si>
    <t>Misurazione ad edificio ultimato</t>
  </si>
  <si>
    <t>Misurazione su un oggetto esistente</t>
  </si>
  <si>
    <t>Stato dei lavori / stato dell'edificio</t>
  </si>
  <si>
    <t>Costruzione grezza realizzata con superficie ermetica all’aria</t>
  </si>
  <si>
    <t>Installazioni tecniche dell’edificio realizzate con una superficie ermetica</t>
  </si>
  <si>
    <t>Finestre e porte montate e regolate con guarnizioni</t>
  </si>
  <si>
    <t>Dati dell’edificio / Condizioni di misura</t>
  </si>
  <si>
    <t>Zona</t>
  </si>
  <si>
    <t>Imp. Ventilazione</t>
  </si>
  <si>
    <t>(compilare i campi gialli con X)</t>
  </si>
  <si>
    <t>Porta d'entrata dell'immobile senza telaio (installare il Blower Door).</t>
  </si>
  <si>
    <t>VMC con aria fornita e ripresa</t>
  </si>
  <si>
    <t>Aria ripresa con con bocchette d’immissione d'aria esterna</t>
  </si>
  <si>
    <t>Finestre con ventilazione meccanica controllata</t>
  </si>
  <si>
    <t>Impianti di aerazione per ogni singolo locale</t>
  </si>
  <si>
    <t>Impianto di ripresa d'aria</t>
  </si>
  <si>
    <t>Zone confinanti</t>
  </si>
  <si>
    <t>Accessibili, tutte le finestre/porte aperte</t>
  </si>
  <si>
    <t>Non accessibili, stato sconosciuto</t>
  </si>
  <si>
    <t>Competenza per imporre oneri</t>
  </si>
  <si>
    <t>Ordinati i miglioramenti</t>
  </si>
  <si>
    <t>Controllati i miglioramenti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</si>
</sst>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5" fillId="0" borderId="1" xfId="0" applyFont="1" applyBorder="1" applyAlignment="1">
      <alignment horizontal="right"/>
    </xf>
    <xf numFmtId="0" fontId="7" fillId="0" borderId="0" xfId="0" applyFont="1"/>
    <xf numFmtId="0" fontId="1" fillId="0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12" fillId="0" borderId="4" xfId="0" applyFont="1" applyBorder="1" applyAlignment="1">
      <alignment wrapText="1"/>
    </xf>
    <xf numFmtId="0" fontId="13" fillId="0" borderId="4" xfId="0" applyFont="1" applyBorder="1"/>
    <xf numFmtId="0" fontId="4" fillId="0" borderId="5" xfId="0" applyFont="1" applyBorder="1"/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textRotation="90"/>
    </xf>
    <xf numFmtId="0" fontId="4" fillId="0" borderId="6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0" fontId="4" fillId="0" borderId="5" xfId="0" applyFont="1" applyBorder="1" applyAlignment="1">
      <alignment vertical="center" textRotation="90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textRotation="90"/>
    </xf>
    <xf numFmtId="0" fontId="1" fillId="0" borderId="0" xfId="0" applyFont="1" applyProtection="1"/>
    <xf numFmtId="2" fontId="1" fillId="0" borderId="0" xfId="0" applyNumberFormat="1" applyFont="1" applyProtection="1"/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164" fontId="1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4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8" fillId="0" borderId="0" xfId="0" applyFont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40</xdr:row>
      <xdr:rowOff>0</xdr:rowOff>
    </xdr:from>
    <xdr:to>
      <xdr:col>1</xdr:col>
      <xdr:colOff>0</xdr:colOff>
      <xdr:row>45</xdr:row>
      <xdr:rowOff>85725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F5D27915-D6D1-4DDF-A18B-5A84BDBFD74E}"/>
            </a:ext>
          </a:extLst>
        </xdr:cNvPr>
        <xdr:cNvGrpSpPr>
          <a:grpSpLocks/>
        </xdr:cNvGrpSpPr>
      </xdr:nvGrpSpPr>
      <xdr:grpSpPr bwMode="auto">
        <a:xfrm>
          <a:off x="485775" y="10629900"/>
          <a:ext cx="3295650" cy="1133475"/>
          <a:chOff x="2129" y="12304"/>
          <a:chExt cx="1870" cy="1814"/>
        </a:xfrm>
      </xdr:grpSpPr>
      <xdr:sp macro="" textlink="">
        <xdr:nvSpPr>
          <xdr:cNvPr id="3" name="Rectangle 15" descr="Diagonal weit nach oben">
            <a:extLst>
              <a:ext uri="{FF2B5EF4-FFF2-40B4-BE49-F238E27FC236}">
                <a16:creationId xmlns:a16="http://schemas.microsoft.com/office/drawing/2014/main" id="{0189B9C5-4774-4A48-B017-43D1CA597AAA}"/>
              </a:ext>
            </a:extLst>
          </xdr:cNvPr>
          <xdr:cNvSpPr>
            <a:spLocks noChangeArrowheads="1"/>
          </xdr:cNvSpPr>
        </xdr:nvSpPr>
        <xdr:spPr bwMode="auto">
          <a:xfrm>
            <a:off x="2677" y="12358"/>
            <a:ext cx="696" cy="1710"/>
          </a:xfrm>
          <a:prstGeom prst="rect">
            <a:avLst/>
          </a:prstGeom>
          <a:pattFill prst="wdUpDiag">
            <a:fgClr>
              <a:srgbClr val="000000"/>
            </a:fgClr>
            <a:bgClr>
              <a:srgbClr val="FFCC99"/>
            </a:bgClr>
          </a:pattFill>
          <a:ln w="444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16">
            <a:extLst>
              <a:ext uri="{FF2B5EF4-FFF2-40B4-BE49-F238E27FC236}">
                <a16:creationId xmlns:a16="http://schemas.microsoft.com/office/drawing/2014/main" id="{758A1A26-1AEF-4FDB-9119-DABC7B3BAFC1}"/>
              </a:ext>
            </a:extLst>
          </xdr:cNvPr>
          <xdr:cNvSpPr>
            <a:spLocks noChangeArrowheads="1"/>
          </xdr:cNvSpPr>
        </xdr:nvSpPr>
        <xdr:spPr bwMode="auto">
          <a:xfrm>
            <a:off x="2153" y="12946"/>
            <a:ext cx="1729" cy="494"/>
          </a:xfrm>
          <a:prstGeom prst="rect">
            <a:avLst/>
          </a:prstGeom>
          <a:solidFill>
            <a:srgbClr val="FFFFFF"/>
          </a:solidFill>
          <a:ln w="254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17">
            <a:extLst>
              <a:ext uri="{FF2B5EF4-FFF2-40B4-BE49-F238E27FC236}">
                <a16:creationId xmlns:a16="http://schemas.microsoft.com/office/drawing/2014/main" id="{8E774F1C-E90B-4F5D-8E6F-FC80AD9FDEB1}"/>
              </a:ext>
            </a:extLst>
          </xdr:cNvPr>
          <xdr:cNvSpPr>
            <a:spLocks noChangeArrowheads="1"/>
          </xdr:cNvSpPr>
        </xdr:nvSpPr>
        <xdr:spPr bwMode="auto">
          <a:xfrm>
            <a:off x="2129" y="12885"/>
            <a:ext cx="56" cy="71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18">
            <a:extLst>
              <a:ext uri="{FF2B5EF4-FFF2-40B4-BE49-F238E27FC236}">
                <a16:creationId xmlns:a16="http://schemas.microsoft.com/office/drawing/2014/main" id="{26AEBF90-DD3E-43E1-8F39-619E420E5B11}"/>
              </a:ext>
            </a:extLst>
          </xdr:cNvPr>
          <xdr:cNvSpPr>
            <a:spLocks noChangeArrowheads="1"/>
          </xdr:cNvSpPr>
        </xdr:nvSpPr>
        <xdr:spPr bwMode="auto">
          <a:xfrm>
            <a:off x="3852" y="12856"/>
            <a:ext cx="62" cy="71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49DB141D-5625-4E90-97C2-7EEF973F0ACC}"/>
              </a:ext>
            </a:extLst>
          </xdr:cNvPr>
          <xdr:cNvSpPr>
            <a:spLocks noChangeArrowheads="1"/>
          </xdr:cNvSpPr>
        </xdr:nvSpPr>
        <xdr:spPr bwMode="auto">
          <a:xfrm>
            <a:off x="2598" y="13460"/>
            <a:ext cx="843" cy="7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id="{B125381C-DE18-4901-B0CB-A78112E59694}"/>
              </a:ext>
            </a:extLst>
          </xdr:cNvPr>
          <xdr:cNvSpPr>
            <a:spLocks noChangeArrowheads="1"/>
          </xdr:cNvSpPr>
        </xdr:nvSpPr>
        <xdr:spPr bwMode="auto">
          <a:xfrm>
            <a:off x="2613" y="12852"/>
            <a:ext cx="844" cy="7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Freeform 21">
            <a:extLst>
              <a:ext uri="{FF2B5EF4-FFF2-40B4-BE49-F238E27FC236}">
                <a16:creationId xmlns:a16="http://schemas.microsoft.com/office/drawing/2014/main" id="{848AFB4B-6BB4-4A39-9ADF-953C352BA810}"/>
              </a:ext>
            </a:extLst>
          </xdr:cNvPr>
          <xdr:cNvSpPr>
            <a:spLocks/>
          </xdr:cNvSpPr>
        </xdr:nvSpPr>
        <xdr:spPr bwMode="auto">
          <a:xfrm>
            <a:off x="2309" y="13481"/>
            <a:ext cx="1393" cy="437"/>
          </a:xfrm>
          <a:custGeom>
            <a:avLst/>
            <a:gdLst>
              <a:gd name="T0" fmla="*/ 0 w 2832"/>
              <a:gd name="T1" fmla="*/ 687 h 741"/>
              <a:gd name="T2" fmla="*/ 540 w 2832"/>
              <a:gd name="T3" fmla="*/ 219 h 741"/>
              <a:gd name="T4" fmla="*/ 1386 w 2832"/>
              <a:gd name="T5" fmla="*/ 3 h 741"/>
              <a:gd name="T6" fmla="*/ 2196 w 2832"/>
              <a:gd name="T7" fmla="*/ 201 h 741"/>
              <a:gd name="T8" fmla="*/ 2832 w 2832"/>
              <a:gd name="T9" fmla="*/ 741 h 7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2" h="741">
                <a:moveTo>
                  <a:pt x="0" y="687"/>
                </a:moveTo>
                <a:cubicBezTo>
                  <a:pt x="151" y="499"/>
                  <a:pt x="309" y="333"/>
                  <a:pt x="540" y="219"/>
                </a:cubicBezTo>
                <a:cubicBezTo>
                  <a:pt x="771" y="105"/>
                  <a:pt x="1110" y="6"/>
                  <a:pt x="1386" y="3"/>
                </a:cubicBezTo>
                <a:cubicBezTo>
                  <a:pt x="1662" y="0"/>
                  <a:pt x="1955" y="78"/>
                  <a:pt x="2196" y="201"/>
                </a:cubicBezTo>
                <a:cubicBezTo>
                  <a:pt x="2437" y="324"/>
                  <a:pt x="2700" y="629"/>
                  <a:pt x="2832" y="741"/>
                </a:cubicBezTo>
              </a:path>
            </a:pathLst>
          </a:custGeom>
          <a:noFill/>
          <a:ln w="25400">
            <a:solidFill>
              <a:srgbClr val="FF0000"/>
            </a:solidFill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22">
            <a:extLst>
              <a:ext uri="{FF2B5EF4-FFF2-40B4-BE49-F238E27FC236}">
                <a16:creationId xmlns:a16="http://schemas.microsoft.com/office/drawing/2014/main" id="{7A0500C2-F9CF-4610-A3F6-354127AD7A34}"/>
              </a:ext>
            </a:extLst>
          </xdr:cNvPr>
          <xdr:cNvSpPr>
            <a:spLocks/>
          </xdr:cNvSpPr>
        </xdr:nvSpPr>
        <xdr:spPr bwMode="auto">
          <a:xfrm flipV="1">
            <a:off x="2324" y="12524"/>
            <a:ext cx="1392" cy="383"/>
          </a:xfrm>
          <a:custGeom>
            <a:avLst/>
            <a:gdLst>
              <a:gd name="T0" fmla="*/ 0 w 2832"/>
              <a:gd name="T1" fmla="*/ 687 h 741"/>
              <a:gd name="T2" fmla="*/ 540 w 2832"/>
              <a:gd name="T3" fmla="*/ 219 h 741"/>
              <a:gd name="T4" fmla="*/ 1386 w 2832"/>
              <a:gd name="T5" fmla="*/ 3 h 741"/>
              <a:gd name="T6" fmla="*/ 2196 w 2832"/>
              <a:gd name="T7" fmla="*/ 201 h 741"/>
              <a:gd name="T8" fmla="*/ 2832 w 2832"/>
              <a:gd name="T9" fmla="*/ 741 h 7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832" h="741">
                <a:moveTo>
                  <a:pt x="0" y="687"/>
                </a:moveTo>
                <a:cubicBezTo>
                  <a:pt x="151" y="499"/>
                  <a:pt x="309" y="333"/>
                  <a:pt x="540" y="219"/>
                </a:cubicBezTo>
                <a:cubicBezTo>
                  <a:pt x="771" y="105"/>
                  <a:pt x="1110" y="6"/>
                  <a:pt x="1386" y="3"/>
                </a:cubicBezTo>
                <a:cubicBezTo>
                  <a:pt x="1662" y="0"/>
                  <a:pt x="1955" y="78"/>
                  <a:pt x="2196" y="201"/>
                </a:cubicBezTo>
                <a:cubicBezTo>
                  <a:pt x="2437" y="324"/>
                  <a:pt x="2700" y="629"/>
                  <a:pt x="2832" y="741"/>
                </a:cubicBezTo>
              </a:path>
            </a:pathLst>
          </a:custGeom>
          <a:noFill/>
          <a:ln w="25400">
            <a:solidFill>
              <a:srgbClr val="FF0000"/>
            </a:solidFill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23">
            <a:extLst>
              <a:ext uri="{FF2B5EF4-FFF2-40B4-BE49-F238E27FC236}">
                <a16:creationId xmlns:a16="http://schemas.microsoft.com/office/drawing/2014/main" id="{D98A8A59-B8AA-405D-B3F5-CF56D9C6EAA8}"/>
              </a:ext>
            </a:extLst>
          </xdr:cNvPr>
          <xdr:cNvSpPr>
            <a:spLocks/>
          </xdr:cNvSpPr>
        </xdr:nvSpPr>
        <xdr:spPr bwMode="auto">
          <a:xfrm>
            <a:off x="2154" y="12564"/>
            <a:ext cx="1830" cy="586"/>
          </a:xfrm>
          <a:custGeom>
            <a:avLst/>
            <a:gdLst>
              <a:gd name="T0" fmla="*/ 0 w 1830"/>
              <a:gd name="T1" fmla="*/ 186 h 586"/>
              <a:gd name="T2" fmla="*/ 390 w 1830"/>
              <a:gd name="T3" fmla="*/ 489 h 586"/>
              <a:gd name="T4" fmla="*/ 894 w 1830"/>
              <a:gd name="T5" fmla="*/ 582 h 586"/>
              <a:gd name="T6" fmla="*/ 1371 w 1830"/>
              <a:gd name="T7" fmla="*/ 462 h 586"/>
              <a:gd name="T8" fmla="*/ 1830 w 1830"/>
              <a:gd name="T9" fmla="*/ 0 h 5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30" h="586">
                <a:moveTo>
                  <a:pt x="0" y="186"/>
                </a:moveTo>
                <a:cubicBezTo>
                  <a:pt x="65" y="236"/>
                  <a:pt x="241" y="423"/>
                  <a:pt x="390" y="489"/>
                </a:cubicBezTo>
                <a:cubicBezTo>
                  <a:pt x="539" y="555"/>
                  <a:pt x="731" y="586"/>
                  <a:pt x="894" y="582"/>
                </a:cubicBezTo>
                <a:cubicBezTo>
                  <a:pt x="1057" y="578"/>
                  <a:pt x="1215" y="559"/>
                  <a:pt x="1371" y="462"/>
                </a:cubicBezTo>
                <a:cubicBezTo>
                  <a:pt x="1527" y="365"/>
                  <a:pt x="1734" y="96"/>
                  <a:pt x="1830" y="0"/>
                </a:cubicBezTo>
              </a:path>
            </a:pathLst>
          </a:custGeom>
          <a:noFill/>
          <a:ln w="15875" cap="flat">
            <a:solidFill>
              <a:srgbClr val="0000FF"/>
            </a:solidFill>
            <a:prstDash val="dash"/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24">
            <a:extLst>
              <a:ext uri="{FF2B5EF4-FFF2-40B4-BE49-F238E27FC236}">
                <a16:creationId xmlns:a16="http://schemas.microsoft.com/office/drawing/2014/main" id="{632E4706-EE38-47A8-8BDE-CF3A903A7C11}"/>
              </a:ext>
            </a:extLst>
          </xdr:cNvPr>
          <xdr:cNvSpPr>
            <a:spLocks/>
          </xdr:cNvSpPr>
        </xdr:nvSpPr>
        <xdr:spPr bwMode="auto">
          <a:xfrm>
            <a:off x="2157" y="13230"/>
            <a:ext cx="1842" cy="582"/>
          </a:xfrm>
          <a:custGeom>
            <a:avLst/>
            <a:gdLst>
              <a:gd name="T0" fmla="*/ 0 w 1842"/>
              <a:gd name="T1" fmla="*/ 447 h 582"/>
              <a:gd name="T2" fmla="*/ 363 w 1842"/>
              <a:gd name="T3" fmla="*/ 90 h 582"/>
              <a:gd name="T4" fmla="*/ 936 w 1842"/>
              <a:gd name="T5" fmla="*/ 3 h 582"/>
              <a:gd name="T6" fmla="*/ 1353 w 1842"/>
              <a:gd name="T7" fmla="*/ 108 h 582"/>
              <a:gd name="T8" fmla="*/ 1842 w 1842"/>
              <a:gd name="T9" fmla="*/ 582 h 5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42" h="582">
                <a:moveTo>
                  <a:pt x="0" y="447"/>
                </a:moveTo>
                <a:cubicBezTo>
                  <a:pt x="60" y="388"/>
                  <a:pt x="207" y="164"/>
                  <a:pt x="363" y="90"/>
                </a:cubicBezTo>
                <a:cubicBezTo>
                  <a:pt x="519" y="16"/>
                  <a:pt x="771" y="0"/>
                  <a:pt x="936" y="3"/>
                </a:cubicBezTo>
                <a:cubicBezTo>
                  <a:pt x="1101" y="6"/>
                  <a:pt x="1202" y="12"/>
                  <a:pt x="1353" y="108"/>
                </a:cubicBezTo>
                <a:cubicBezTo>
                  <a:pt x="1504" y="204"/>
                  <a:pt x="1740" y="483"/>
                  <a:pt x="1842" y="582"/>
                </a:cubicBezTo>
              </a:path>
            </a:pathLst>
          </a:custGeom>
          <a:noFill/>
          <a:ln w="15875" cap="flat">
            <a:solidFill>
              <a:srgbClr val="0000FF"/>
            </a:solidFill>
            <a:prstDash val="dash"/>
            <a:round/>
            <a:headEnd/>
            <a:tailEnd type="triangle" w="lg" len="lg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25">
            <a:extLst>
              <a:ext uri="{FF2B5EF4-FFF2-40B4-BE49-F238E27FC236}">
                <a16:creationId xmlns:a16="http://schemas.microsoft.com/office/drawing/2014/main" id="{10B303FE-0C69-421D-8449-CE848BE30EBE}"/>
              </a:ext>
            </a:extLst>
          </xdr:cNvPr>
          <xdr:cNvSpPr>
            <a:spLocks noChangeArrowheads="1"/>
          </xdr:cNvSpPr>
        </xdr:nvSpPr>
        <xdr:spPr bwMode="auto">
          <a:xfrm>
            <a:off x="2629" y="12304"/>
            <a:ext cx="794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Rectangle 26">
            <a:extLst>
              <a:ext uri="{FF2B5EF4-FFF2-40B4-BE49-F238E27FC236}">
                <a16:creationId xmlns:a16="http://schemas.microsoft.com/office/drawing/2014/main" id="{AC43B009-3DC2-404F-A94F-A4F6B097C766}"/>
              </a:ext>
            </a:extLst>
          </xdr:cNvPr>
          <xdr:cNvSpPr>
            <a:spLocks noChangeArrowheads="1"/>
          </xdr:cNvSpPr>
        </xdr:nvSpPr>
        <xdr:spPr bwMode="auto">
          <a:xfrm>
            <a:off x="2590" y="14023"/>
            <a:ext cx="845" cy="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6"/>
  <sheetViews>
    <sheetView view="pageLayout" zoomScale="85" zoomScaleNormal="100" zoomScalePageLayoutView="85" workbookViewId="0">
      <selection activeCell="P5" sqref="P5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ht="14.25" customHeight="1" x14ac:dyDescent="0.35">
      <c r="A1" s="2"/>
    </row>
    <row r="2" spans="1:20" ht="25.5" x14ac:dyDescent="0.35">
      <c r="A2" s="9" t="s">
        <v>5</v>
      </c>
    </row>
    <row r="3" spans="1:20" ht="6" customHeight="1" x14ac:dyDescent="0.2"/>
    <row r="4" spans="1:20" x14ac:dyDescent="0.2">
      <c r="A4" s="1" t="s">
        <v>4</v>
      </c>
    </row>
    <row r="5" spans="1:20" x14ac:dyDescent="0.2">
      <c r="A5" s="1" t="s">
        <v>50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6</v>
      </c>
    </row>
    <row r="10" spans="1:20" x14ac:dyDescent="0.2">
      <c r="A10" s="1" t="s">
        <v>20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x14ac:dyDescent="0.2"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1:20" x14ac:dyDescent="0.2"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5" spans="1:20" x14ac:dyDescent="0.2">
      <c r="A15" s="1" t="s">
        <v>7</v>
      </c>
      <c r="F15" s="68" t="s">
        <v>43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1:20" x14ac:dyDescent="0.2"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20" x14ac:dyDescent="0.2"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 x14ac:dyDescent="0.2"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 x14ac:dyDescent="0.2"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1" spans="1:20" x14ac:dyDescent="0.2">
      <c r="A21" s="1" t="s">
        <v>8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2"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x14ac:dyDescent="0.2"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x14ac:dyDescent="0.2"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6" spans="1:20" x14ac:dyDescent="0.2">
      <c r="A26" s="1" t="s">
        <v>9</v>
      </c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 x14ac:dyDescent="0.2"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x14ac:dyDescent="0.2"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x14ac:dyDescent="0.2"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1" spans="1:20" x14ac:dyDescent="0.2">
      <c r="A31" s="1" t="s">
        <v>10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x14ac:dyDescent="0.2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4" x14ac:dyDescent="0.2">
      <c r="A33" s="1" t="s">
        <v>11</v>
      </c>
      <c r="F33" s="67" t="s">
        <v>2</v>
      </c>
      <c r="G33" s="67"/>
      <c r="H33" s="67"/>
      <c r="I33" s="67"/>
      <c r="J33" s="10"/>
      <c r="K33" s="10"/>
      <c r="L33" s="10"/>
      <c r="M33" s="6"/>
      <c r="N33" s="6"/>
      <c r="O33" s="6"/>
      <c r="P33" s="6"/>
      <c r="Q33" s="6"/>
      <c r="R33" s="6"/>
      <c r="S33" s="6"/>
      <c r="T33" s="6"/>
      <c r="U33" s="1" t="s">
        <v>21</v>
      </c>
      <c r="V33" s="1" t="s">
        <v>0</v>
      </c>
      <c r="W33" s="1" t="s">
        <v>1</v>
      </c>
      <c r="X33" s="1" t="s">
        <v>2</v>
      </c>
    </row>
    <row r="34" spans="1:24" x14ac:dyDescent="0.2">
      <c r="F34" s="10"/>
      <c r="G34" s="10"/>
      <c r="H34" s="10"/>
      <c r="I34" s="10"/>
      <c r="J34" s="10"/>
      <c r="K34" s="10"/>
      <c r="L34" s="10"/>
      <c r="M34" s="6"/>
      <c r="N34" s="6"/>
      <c r="O34" s="6"/>
      <c r="P34" s="6"/>
      <c r="Q34" s="6"/>
      <c r="R34" s="6"/>
      <c r="S34" s="6"/>
      <c r="T34" s="6"/>
    </row>
    <row r="35" spans="1:24" x14ac:dyDescent="0.2">
      <c r="A35" s="1" t="s">
        <v>12</v>
      </c>
      <c r="F35" s="67" t="s">
        <v>22</v>
      </c>
      <c r="G35" s="67"/>
      <c r="H35" s="67"/>
      <c r="I35" s="67"/>
      <c r="J35" s="67"/>
      <c r="K35" s="67"/>
      <c r="L35" s="67"/>
      <c r="M35" s="67"/>
      <c r="U35" s="1" t="s">
        <v>21</v>
      </c>
      <c r="V35" s="1" t="s">
        <v>22</v>
      </c>
      <c r="W35" s="1" t="s">
        <v>23</v>
      </c>
      <c r="X35" s="1" t="s">
        <v>24</v>
      </c>
    </row>
    <row r="36" spans="1:24" x14ac:dyDescent="0.2">
      <c r="F36" s="6"/>
      <c r="G36" s="6"/>
      <c r="H36" s="6"/>
      <c r="I36" s="6"/>
      <c r="J36" s="6"/>
      <c r="K36" s="6"/>
      <c r="L36" s="6"/>
    </row>
    <row r="37" spans="1:24" ht="18.75" x14ac:dyDescent="0.35">
      <c r="A37" s="1" t="s">
        <v>13</v>
      </c>
      <c r="F37" s="1" t="s">
        <v>17</v>
      </c>
      <c r="J37" s="5"/>
      <c r="K37" s="70" t="s">
        <v>25</v>
      </c>
      <c r="L37" s="70"/>
      <c r="M37" s="70"/>
      <c r="N37" s="70"/>
      <c r="O37" s="70"/>
      <c r="P37" s="70"/>
      <c r="Q37" s="70"/>
      <c r="R37" s="70"/>
      <c r="S37" s="70"/>
      <c r="T37" s="70"/>
      <c r="U37" s="7" t="e">
        <f>IF(F35="Neubau",1.2,IF(F35="Erneuerung",1.6,(#REF!*1.2+#REF!*1.6)/SUM(#REF!)))</f>
        <v>#REF!</v>
      </c>
      <c r="V37" s="7" t="e">
        <f>IF(F35="Neubau",0.8,IF(F35="Erneuerung",1.6,(#REF!*0.8+#REF!*1.6)/SUM(#REF!)))</f>
        <v>#REF!</v>
      </c>
      <c r="W37" s="7" t="e">
        <f>IF(F35="Neubau",0.8,IF(F35="Erneuerung",1.6,(#REF!*0.8+#REF!*1.6)/SUM(#REF!)))</f>
        <v>#REF!</v>
      </c>
      <c r="X37" s="7" t="s">
        <v>3</v>
      </c>
    </row>
    <row r="38" spans="1:24" ht="18.75" x14ac:dyDescent="0.35">
      <c r="F38" s="1" t="s">
        <v>16</v>
      </c>
      <c r="K38" s="70" t="s">
        <v>25</v>
      </c>
      <c r="L38" s="70"/>
      <c r="M38" s="70"/>
      <c r="N38" s="70"/>
      <c r="O38" s="70"/>
      <c r="P38" s="70"/>
      <c r="Q38" s="70"/>
      <c r="R38" s="70"/>
      <c r="S38" s="70"/>
      <c r="T38" s="70"/>
    </row>
    <row r="39" spans="1:24" x14ac:dyDescent="0.2">
      <c r="F39" s="1" t="s">
        <v>18</v>
      </c>
      <c r="K39" s="70" t="s">
        <v>25</v>
      </c>
      <c r="L39" s="70"/>
      <c r="M39" s="70"/>
      <c r="N39" s="70"/>
      <c r="O39" s="70"/>
      <c r="P39" s="70"/>
      <c r="Q39" s="70"/>
      <c r="R39" s="70"/>
      <c r="S39" s="70"/>
      <c r="T39" s="70"/>
    </row>
    <row r="40" spans="1:24" x14ac:dyDescent="0.2">
      <c r="M40" s="4"/>
    </row>
    <row r="41" spans="1:24" x14ac:dyDescent="0.2">
      <c r="A41" s="1" t="s">
        <v>14</v>
      </c>
      <c r="F41" s="1" t="s">
        <v>15</v>
      </c>
      <c r="M41" s="4"/>
      <c r="O41" s="1" t="s">
        <v>19</v>
      </c>
    </row>
    <row r="42" spans="1:24" x14ac:dyDescent="0.2">
      <c r="M42" s="4"/>
    </row>
    <row r="43" spans="1:24" x14ac:dyDescent="0.2">
      <c r="M43" s="4"/>
    </row>
    <row r="46" spans="1:24" x14ac:dyDescent="0.2">
      <c r="F46" s="67"/>
      <c r="G46" s="67"/>
      <c r="H46" s="67"/>
      <c r="I46" s="67"/>
      <c r="J46" s="67"/>
      <c r="K46" s="67"/>
      <c r="L46" s="67"/>
      <c r="O46" s="67"/>
      <c r="P46" s="67"/>
      <c r="Q46" s="67"/>
      <c r="R46" s="67"/>
      <c r="S46" s="67"/>
      <c r="T46" s="67"/>
    </row>
  </sheetData>
  <sheetProtection algorithmName="SHA-512" hashValue="CuyOxG50wKix079RuW/G8mS1XzLdLaAFCfp76Xx5fpqModJDbiJpX+K280rvxMq4RlAdZUKRV/9Sxf24xfMV3Q==" saltValue="B2F1enVqGUdDvtq/Sf6Z9w==" spinCount="100000" sheet="1" objects="1" scenarios="1"/>
  <mergeCells count="25">
    <mergeCell ref="F46:L46"/>
    <mergeCell ref="O46:T46"/>
    <mergeCell ref="K37:T37"/>
    <mergeCell ref="K39:T39"/>
    <mergeCell ref="K38:T38"/>
    <mergeCell ref="F23:T23"/>
    <mergeCell ref="F10:T10"/>
    <mergeCell ref="F11:T11"/>
    <mergeCell ref="F12:T12"/>
    <mergeCell ref="F13:T13"/>
    <mergeCell ref="F15:T15"/>
    <mergeCell ref="F16:T16"/>
    <mergeCell ref="F17:T17"/>
    <mergeCell ref="F18:T18"/>
    <mergeCell ref="F19:T19"/>
    <mergeCell ref="F21:T21"/>
    <mergeCell ref="F22:T22"/>
    <mergeCell ref="F35:M35"/>
    <mergeCell ref="F33:I33"/>
    <mergeCell ref="F24:T24"/>
    <mergeCell ref="F26:T26"/>
    <mergeCell ref="F27:T27"/>
    <mergeCell ref="F28:T28"/>
    <mergeCell ref="F29:T29"/>
    <mergeCell ref="F31:T31"/>
  </mergeCells>
  <dataValidations disablePrompts="1" count="2">
    <dataValidation type="list" allowBlank="1" showInputMessage="1" showErrorMessage="1" sqref="V33:X33 F33" xr:uid="{00000000-0002-0000-0000-000000000000}">
      <formula1>$U$33:$X$33</formula1>
    </dataValidation>
    <dataValidation type="list" allowBlank="1" showInputMessage="1" showErrorMessage="1" sqref="F35" xr:uid="{00000000-0002-0000-0000-000001000000}">
      <formula1>$U$35:$X$35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&amp;L&amp;G&amp;R&amp;12Formulario di verifica dell'ermeticità all'aria
Versione BD MZ 2022.1.2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R26"/>
  <sheetViews>
    <sheetView view="pageLayout" zoomScale="85" zoomScaleNormal="100" zoomScalePageLayoutView="85" workbookViewId="0">
      <selection activeCell="M1" sqref="M1"/>
    </sheetView>
  </sheetViews>
  <sheetFormatPr baseColWidth="10" defaultColWidth="11.42578125" defaultRowHeight="14.25" x14ac:dyDescent="0.2"/>
  <cols>
    <col min="1" max="1" width="3.5703125" style="1" customWidth="1"/>
    <col min="2" max="2" width="43.42578125" style="1" customWidth="1"/>
    <col min="3" max="6" width="6.7109375" style="1" customWidth="1"/>
    <col min="7" max="7" width="6.42578125" style="1" bestFit="1" customWidth="1"/>
    <col min="8" max="8" width="8.7109375" style="1" bestFit="1" customWidth="1"/>
    <col min="9" max="9" width="8.85546875" style="1" bestFit="1" customWidth="1"/>
    <col min="10" max="10" width="8.28515625" style="1" bestFit="1" customWidth="1"/>
    <col min="11" max="11" width="8.140625" style="1" bestFit="1" customWidth="1"/>
    <col min="12" max="12" width="8.28515625" style="1" bestFit="1" customWidth="1"/>
    <col min="13" max="13" width="8.7109375" style="1" customWidth="1"/>
    <col min="14" max="14" width="4.28515625" style="1" customWidth="1"/>
    <col min="15" max="15" width="9.85546875" style="14" hidden="1" customWidth="1"/>
    <col min="16" max="18" width="7.5703125" style="14" hidden="1" customWidth="1"/>
    <col min="19" max="22" width="4.28515625" style="1" customWidth="1"/>
    <col min="23" max="26" width="11.42578125" style="1" customWidth="1"/>
    <col min="27" max="16384" width="11.42578125" style="1"/>
  </cols>
  <sheetData>
    <row r="1" spans="1:18" ht="22.5" customHeight="1" x14ac:dyDescent="0.3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9"/>
    </row>
    <row r="3" spans="1:18" ht="18" customHeight="1" x14ac:dyDescent="0.2">
      <c r="A3" s="72" t="s">
        <v>26</v>
      </c>
      <c r="B3" s="73"/>
      <c r="C3" s="74" t="s">
        <v>27</v>
      </c>
      <c r="D3" s="74"/>
      <c r="E3" s="74" t="s">
        <v>28</v>
      </c>
      <c r="F3" s="74"/>
      <c r="G3" s="16" t="s">
        <v>39</v>
      </c>
      <c r="H3" s="16" t="s">
        <v>40</v>
      </c>
      <c r="I3" s="20" t="s">
        <v>29</v>
      </c>
      <c r="J3" s="20" t="s">
        <v>29</v>
      </c>
      <c r="K3" s="15" t="s">
        <v>29</v>
      </c>
      <c r="L3" s="16" t="s">
        <v>49</v>
      </c>
      <c r="M3" s="17" t="s">
        <v>42</v>
      </c>
    </row>
    <row r="4" spans="1:18" ht="18" customHeight="1" x14ac:dyDescent="0.2">
      <c r="A4" s="22"/>
      <c r="B4" s="23"/>
      <c r="C4" s="11" t="s">
        <v>36</v>
      </c>
      <c r="D4" s="11" t="s">
        <v>37</v>
      </c>
      <c r="E4" s="11" t="s">
        <v>36</v>
      </c>
      <c r="F4" s="11" t="s">
        <v>38</v>
      </c>
      <c r="G4" s="24"/>
      <c r="H4" s="24"/>
      <c r="I4" s="11" t="s">
        <v>36</v>
      </c>
      <c r="J4" s="11" t="s">
        <v>38</v>
      </c>
      <c r="K4" s="11" t="s">
        <v>47</v>
      </c>
      <c r="L4" s="11" t="s">
        <v>48</v>
      </c>
      <c r="M4" s="24"/>
    </row>
    <row r="5" spans="1:18" ht="18" customHeight="1" x14ac:dyDescent="0.2">
      <c r="A5" s="75"/>
      <c r="B5" s="76"/>
      <c r="C5" s="25" t="s">
        <v>44</v>
      </c>
      <c r="D5" s="25" t="s">
        <v>44</v>
      </c>
      <c r="E5" s="25" t="s">
        <v>44</v>
      </c>
      <c r="F5" s="25" t="s">
        <v>44</v>
      </c>
      <c r="G5" s="11" t="s">
        <v>45</v>
      </c>
      <c r="H5" s="11" t="s">
        <v>30</v>
      </c>
      <c r="I5" s="11" t="s">
        <v>46</v>
      </c>
      <c r="J5" s="11" t="s">
        <v>31</v>
      </c>
      <c r="K5" s="11" t="s">
        <v>31</v>
      </c>
      <c r="L5" s="11" t="s">
        <v>31</v>
      </c>
      <c r="M5" s="12"/>
      <c r="O5" s="14" t="s">
        <v>32</v>
      </c>
      <c r="P5" s="14" t="s">
        <v>33</v>
      </c>
      <c r="Q5" s="14" t="s">
        <v>34</v>
      </c>
      <c r="R5" s="14" t="s">
        <v>35</v>
      </c>
    </row>
    <row r="6" spans="1:18" ht="18" customHeight="1" x14ac:dyDescent="0.2">
      <c r="A6" s="13">
        <v>1</v>
      </c>
      <c r="B6" s="26"/>
      <c r="C6" s="27"/>
      <c r="D6" s="27"/>
      <c r="E6" s="27"/>
      <c r="F6" s="27"/>
      <c r="G6" s="28"/>
      <c r="H6" s="28"/>
      <c r="I6" s="27"/>
      <c r="J6" s="27"/>
      <c r="K6" s="18" t="str">
        <f>IF(B6=0," ",ROUND(((I6+J6)/2),1))</f>
        <v xml:space="preserve"> </v>
      </c>
      <c r="L6" s="18">
        <f>IF(B6=" "," ",IF(Verifica!$F$33="Minergie",O6,IF(Verifica!$F$33="Minergie-A",P6,IF(Verifica!$F$33="Minergie-P",Q6,R6))))</f>
        <v>0.8</v>
      </c>
      <c r="M6" s="21" t="str">
        <f>IF(B6=" "," ",IF(K6&lt;=J6,"Si","No"))</f>
        <v>No</v>
      </c>
      <c r="O6" s="14">
        <f>IF(Verifica!$F$35="Nuove costruzioni",1.2,IF(Verifica!$F$35="Ammodernamenti",1.6,IF(Verifica!$F$35="Nuove costruzioni / Ammodernamenti",R6,0)))</f>
        <v>1.2</v>
      </c>
      <c r="P6" s="14">
        <f>IF(Verifica!$F$35="Nuove costruzioni",0.8,IF(Verifica!$F$35="Ammodernamenti",1.6,IF(Verifica!$F$35="Nuove costruzioni / Ammodernamenti",R6,0)))</f>
        <v>0.8</v>
      </c>
      <c r="Q6" s="14">
        <f>IF(Verifica!$F$35="Nuove costruzioni",0.8,IF(Verifica!$F$35="Ammodernamenti",1.6,IF(Verifica!$F$35="Nuove costruzioni / Ammodernamenti",R6,0)))</f>
        <v>0.8</v>
      </c>
      <c r="R6" s="14" t="e">
        <f>ROUND(((#REF!*0.8+#REF!*1.6)/(#REF!+#REF!)),1)</f>
        <v>#REF!</v>
      </c>
    </row>
    <row r="7" spans="1:18" ht="18" customHeight="1" x14ac:dyDescent="0.2">
      <c r="A7" s="13">
        <v>2</v>
      </c>
      <c r="B7" s="26"/>
      <c r="C7" s="27"/>
      <c r="D7" s="27"/>
      <c r="E7" s="27"/>
      <c r="F7" s="27"/>
      <c r="G7" s="28"/>
      <c r="H7" s="28"/>
      <c r="I7" s="27"/>
      <c r="J7" s="27"/>
      <c r="K7" s="18" t="str">
        <f t="shared" ref="K7:K25" si="0">IF(B7=0," ",ROUND(((I7+J7)/2),1))</f>
        <v xml:space="preserve"> </v>
      </c>
      <c r="L7" s="18">
        <f>IF(B7=" "," ",IF(Riepilogo!$J$34="Minergie",O7,IF(Verifica!$F$33="Minergie-A",P7,IF(Verifica!$F$33="Minergie-P",Q7,0))))</f>
        <v>0.8</v>
      </c>
      <c r="M7" s="21" t="str">
        <f>IF(B7=" "," ",IF(K7&lt;=J7,"Si","No"))</f>
        <v>No</v>
      </c>
      <c r="O7" s="14">
        <f>IF(Verifica!$F$35="Nuove costruzioni",1.2,IF(Verifica!$F$35="Ammodernamenti",1.6,IF(Verifica!$F$35="Nuove costruzioni / Ammodernamenti",R7,0)))</f>
        <v>1.2</v>
      </c>
      <c r="P7" s="14">
        <f>IF(Verifica!$F$35="Nuove costruzioni",0.8,IF(Verifica!$F$35="Ammodernamenti",1.6,IF(Verifica!$F$35="Nuove costruzioni / Ammodernamenti",R7,0)))</f>
        <v>0.8</v>
      </c>
      <c r="Q7" s="14">
        <f>IF(Verifica!$F$35="Nuove costruzioni",0.8,IF(Verifica!$F$35="Ammodernamenti",1.6,IF(Verifica!$F$35="Nuove costruzioni / Ammodernamenti",R7,0)))</f>
        <v>0.8</v>
      </c>
      <c r="R7" s="14" t="e">
        <f>ROUND(((#REF!*0.8+#REF!*1.6)/(#REF!+#REF!)),1)</f>
        <v>#REF!</v>
      </c>
    </row>
    <row r="8" spans="1:18" ht="18" customHeight="1" x14ac:dyDescent="0.2">
      <c r="A8" s="13">
        <v>3</v>
      </c>
      <c r="B8" s="26"/>
      <c r="C8" s="27"/>
      <c r="D8" s="27"/>
      <c r="E8" s="27"/>
      <c r="F8" s="27"/>
      <c r="G8" s="28"/>
      <c r="H8" s="28"/>
      <c r="I8" s="27"/>
      <c r="J8" s="27"/>
      <c r="K8" s="18" t="str">
        <f t="shared" si="0"/>
        <v xml:space="preserve"> </v>
      </c>
      <c r="L8" s="18">
        <f>IF(B8=" "," ",IF(Riepilogo!$J$34="Minergie",O8,IF(Verifica!$F$33="Minergie-A",P8,IF(Verifica!$F$33="Minergie-P",Q8,0))))</f>
        <v>0.8</v>
      </c>
      <c r="M8" s="21" t="str">
        <f>IF(B8=" "," ",IF(K8&lt;=J8,"Si","No"))</f>
        <v>No</v>
      </c>
      <c r="O8" s="14">
        <f>IF(Verifica!$F$35="Nuove costruzioni",1.2,IF(Verifica!$F$35="Ammodernamenti",1.6,IF(Verifica!$F$35="Nuove costruzioni / Ammodernamenti",R8,0)))</f>
        <v>1.2</v>
      </c>
      <c r="P8" s="14">
        <f>IF(Verifica!$F$35="Nuove costruzioni",0.8,IF(Verifica!$F$35="Ammodernamenti",1.6,IF(Verifica!$F$35="Nuove costruzioni / Ammodernamenti",R8,0)))</f>
        <v>0.8</v>
      </c>
      <c r="Q8" s="14">
        <f>IF(Verifica!$F$35="Nuove costruzioni",0.8,IF(Verifica!$F$35="Ammodernamenti",1.6,IF(Verifica!$F$35="Nuove costruzioni / Ammodernamenti",R8,0)))</f>
        <v>0.8</v>
      </c>
      <c r="R8" s="14" t="e">
        <f>ROUND(((#REF!*0.8+#REF!*1.6)/(#REF!+#REF!)),1)</f>
        <v>#REF!</v>
      </c>
    </row>
    <row r="9" spans="1:18" ht="18" customHeight="1" x14ac:dyDescent="0.2">
      <c r="A9" s="13">
        <v>4</v>
      </c>
      <c r="B9" s="26"/>
      <c r="C9" s="27"/>
      <c r="D9" s="27"/>
      <c r="E9" s="27"/>
      <c r="F9" s="27"/>
      <c r="G9" s="28"/>
      <c r="H9" s="28"/>
      <c r="I9" s="27"/>
      <c r="J9" s="27"/>
      <c r="K9" s="18" t="str">
        <f t="shared" si="0"/>
        <v xml:space="preserve"> </v>
      </c>
      <c r="L9" s="18">
        <f>IF(B9=" "," ",IF(Riepilogo!$J$34="Minergie",O9,IF(Verifica!$F$33="Minergie-A",P9,IF(Verifica!$F$33="Minergie-P",Q9,0))))</f>
        <v>0.8</v>
      </c>
      <c r="M9" s="21" t="str">
        <f>IF(B9=" "," ",IF(K9&lt;=J9,"Si","No"))</f>
        <v>No</v>
      </c>
      <c r="O9" s="14">
        <f>IF(Verifica!$F$35="Nuove costruzioni",1.2,IF(Verifica!$F$35="Ammodernamenti",1.6,IF(Verifica!$F$35="Nuove costruzioni / Ammodernamenti",R9,0)))</f>
        <v>1.2</v>
      </c>
      <c r="P9" s="14">
        <f>IF(Verifica!$F$35="Nuove costruzioni",0.8,IF(Verifica!$F$35="Ammodernamenti",1.6,IF(Verifica!$F$35="Nuove costruzioni / Ammodernamenti",R9,0)))</f>
        <v>0.8</v>
      </c>
      <c r="Q9" s="14">
        <f>IF(Verifica!$F$35="Nuove costruzioni",0.8,IF(Verifica!$F$35="Ammodernamenti",1.6,IF(Verifica!$F$35="Nuove costruzioni / Ammodernamenti",R9,0)))</f>
        <v>0.8</v>
      </c>
      <c r="R9" s="14" t="e">
        <f>ROUND(((#REF!*0.8+#REF!*1.6)/(#REF!+#REF!)),1)</f>
        <v>#REF!</v>
      </c>
    </row>
    <row r="10" spans="1:18" ht="18" customHeight="1" x14ac:dyDescent="0.2">
      <c r="A10" s="13">
        <v>5</v>
      </c>
      <c r="B10" s="26"/>
      <c r="C10" s="27"/>
      <c r="D10" s="27"/>
      <c r="E10" s="27"/>
      <c r="F10" s="27"/>
      <c r="G10" s="28"/>
      <c r="H10" s="28"/>
      <c r="I10" s="27"/>
      <c r="J10" s="27"/>
      <c r="K10" s="18" t="str">
        <f t="shared" si="0"/>
        <v xml:space="preserve"> </v>
      </c>
      <c r="L10" s="18">
        <f>IF(B10=" "," ",IF(Riepilogo!$J$34="Minergie",O10,IF(Verifica!$F$33="Minergie-A",P10,IF(Verifica!$F$33="Minergie-P",Q10,0))))</f>
        <v>0.8</v>
      </c>
      <c r="M10" s="21" t="str">
        <f t="shared" ref="M10:M25" si="1">IF(B10=" "," ",IF(K10&lt;=J10,"Si","No"))</f>
        <v>No</v>
      </c>
      <c r="O10" s="14">
        <f>IF(Verifica!$F$35="Nuove costruzioni",1.2,IF(Verifica!$F$35="Ammodernamenti",1.6,IF(Verifica!$F$35="Nuove costruzioni / Ammodernamenti",R10,0)))</f>
        <v>1.2</v>
      </c>
      <c r="P10" s="14">
        <f>IF(Verifica!$F$35="Nuove costruzioni",0.8,IF(Verifica!$F$35="Ammodernamenti",1.6,IF(Verifica!$F$35="Nuove costruzioni / Ammodernamenti",R10,0)))</f>
        <v>0.8</v>
      </c>
      <c r="Q10" s="14">
        <f>IF(Verifica!$F$35="Nuove costruzioni",0.8,IF(Verifica!$F$35="Ammodernamenti",1.6,IF(Verifica!$F$35="Nuove costruzioni / Ammodernamenti",R10,0)))</f>
        <v>0.8</v>
      </c>
      <c r="R10" s="14" t="e">
        <f>ROUND(((#REF!*0.8+#REF!*1.6)/(#REF!+#REF!)),1)</f>
        <v>#REF!</v>
      </c>
    </row>
    <row r="11" spans="1:18" ht="18" customHeight="1" x14ac:dyDescent="0.2">
      <c r="A11" s="13">
        <v>6</v>
      </c>
      <c r="B11" s="26"/>
      <c r="C11" s="27"/>
      <c r="D11" s="27"/>
      <c r="E11" s="27"/>
      <c r="F11" s="27"/>
      <c r="G11" s="28"/>
      <c r="H11" s="28"/>
      <c r="I11" s="27"/>
      <c r="J11" s="27"/>
      <c r="K11" s="18" t="str">
        <f t="shared" si="0"/>
        <v xml:space="preserve"> </v>
      </c>
      <c r="L11" s="18">
        <f>IF(B11=" "," ",IF(Riepilogo!$J$34="Minergie",O11,IF(Verifica!$F$33="Minergie-A",P11,IF(Verifica!$F$33="Minergie-P",Q11,0))))</f>
        <v>0.8</v>
      </c>
      <c r="M11" s="21" t="str">
        <f t="shared" si="1"/>
        <v>No</v>
      </c>
      <c r="O11" s="14">
        <f>IF(Verifica!$F$35="Nuove costruzioni",1.2,IF(Verifica!$F$35="Ammodernamenti",1.6,IF(Verifica!$F$35="Nuove costruzioni / Ammodernamenti",R11,0)))</f>
        <v>1.2</v>
      </c>
      <c r="P11" s="14">
        <f>IF(Verifica!$F$35="Nuove costruzioni",0.8,IF(Verifica!$F$35="Ammodernamenti",1.6,IF(Verifica!$F$35="Nuove costruzioni / Ammodernamenti",R11,0)))</f>
        <v>0.8</v>
      </c>
      <c r="Q11" s="14">
        <f>IF(Verifica!$F$35="Nuove costruzioni",0.8,IF(Verifica!$F$35="Ammodernamenti",1.6,IF(Verifica!$F$35="Nuove costruzioni / Ammodernamenti",R11,0)))</f>
        <v>0.8</v>
      </c>
      <c r="R11" s="14" t="e">
        <f>ROUND(((#REF!*0.8+#REF!*1.6)/(#REF!+#REF!)),1)</f>
        <v>#REF!</v>
      </c>
    </row>
    <row r="12" spans="1:18" ht="18" customHeight="1" x14ac:dyDescent="0.2">
      <c r="A12" s="13">
        <v>7</v>
      </c>
      <c r="B12" s="26"/>
      <c r="C12" s="27"/>
      <c r="D12" s="27"/>
      <c r="E12" s="27"/>
      <c r="F12" s="27"/>
      <c r="G12" s="28"/>
      <c r="H12" s="28"/>
      <c r="I12" s="27"/>
      <c r="J12" s="27"/>
      <c r="K12" s="18" t="str">
        <f t="shared" si="0"/>
        <v xml:space="preserve"> </v>
      </c>
      <c r="L12" s="18">
        <f>IF(B12=" "," ",IF(Riepilogo!$J$34="Minergie",O12,IF(Verifica!$F$33="Minergie-A",P12,IF(Verifica!$F$33="Minergie-P",Q12,0))))</f>
        <v>0.8</v>
      </c>
      <c r="M12" s="21" t="str">
        <f t="shared" si="1"/>
        <v>No</v>
      </c>
      <c r="O12" s="14">
        <f>IF(Verifica!$F$35="Nuove costruzioni",1.2,IF(Verifica!$F$35="Ammodernamenti",1.6,IF(Verifica!$F$35="Nuove costruzioni / Ammodernamenti",R12,0)))</f>
        <v>1.2</v>
      </c>
      <c r="P12" s="14">
        <f>IF(Verifica!$F$35="Nuove costruzioni",0.8,IF(Verifica!$F$35="Ammodernamenti",1.6,IF(Verifica!$F$35="Nuove costruzioni / Ammodernamenti",R12,0)))</f>
        <v>0.8</v>
      </c>
      <c r="Q12" s="14">
        <f>IF(Verifica!$F$35="Nuove costruzioni",0.8,IF(Verifica!$F$35="Ammodernamenti",1.6,IF(Verifica!$F$35="Nuove costruzioni / Ammodernamenti",R12,0)))</f>
        <v>0.8</v>
      </c>
      <c r="R12" s="14" t="e">
        <f>ROUND(((#REF!*0.8+#REF!*1.6)/(#REF!+#REF!)),1)</f>
        <v>#REF!</v>
      </c>
    </row>
    <row r="13" spans="1:18" ht="18" customHeight="1" x14ac:dyDescent="0.2">
      <c r="A13" s="13">
        <v>8</v>
      </c>
      <c r="B13" s="26"/>
      <c r="C13" s="27"/>
      <c r="D13" s="27"/>
      <c r="E13" s="27"/>
      <c r="F13" s="27"/>
      <c r="G13" s="28"/>
      <c r="H13" s="28"/>
      <c r="I13" s="27"/>
      <c r="J13" s="27"/>
      <c r="K13" s="18" t="str">
        <f t="shared" si="0"/>
        <v xml:space="preserve"> </v>
      </c>
      <c r="L13" s="18">
        <f>IF(B13=" "," ",IF(Riepilogo!$J$34="Minergie",O13,IF(Verifica!$F$33="Minergie-A",P13,IF(Verifica!$F$33="Minergie-P",Q13,0))))</f>
        <v>0.8</v>
      </c>
      <c r="M13" s="21" t="str">
        <f t="shared" si="1"/>
        <v>No</v>
      </c>
      <c r="O13" s="14">
        <f>IF(Verifica!$F$35="Nuove costruzioni",1.2,IF(Verifica!$F$35="Ammodernamenti",1.6,IF(Verifica!$F$35="Nuove costruzioni / Ammodernamenti",R13,0)))</f>
        <v>1.2</v>
      </c>
      <c r="P13" s="14">
        <f>IF(Verifica!$F$35="Nuove costruzioni",0.8,IF(Verifica!$F$35="Ammodernamenti",1.6,IF(Verifica!$F$35="Nuove costruzioni / Ammodernamenti",R13,0)))</f>
        <v>0.8</v>
      </c>
      <c r="Q13" s="14">
        <f>IF(Verifica!$F$35="Nuove costruzioni",0.8,IF(Verifica!$F$35="Ammodernamenti",1.6,IF(Verifica!$F$35="Nuove costruzioni / Ammodernamenti",R13,0)))</f>
        <v>0.8</v>
      </c>
      <c r="R13" s="14" t="e">
        <f>ROUND(((#REF!*0.8+#REF!*1.6)/(#REF!+#REF!)),1)</f>
        <v>#REF!</v>
      </c>
    </row>
    <row r="14" spans="1:18" ht="18" customHeight="1" x14ac:dyDescent="0.2">
      <c r="A14" s="13">
        <v>9</v>
      </c>
      <c r="B14" s="26"/>
      <c r="C14" s="27"/>
      <c r="D14" s="27"/>
      <c r="E14" s="27"/>
      <c r="F14" s="27"/>
      <c r="G14" s="28"/>
      <c r="H14" s="28"/>
      <c r="I14" s="27"/>
      <c r="J14" s="27"/>
      <c r="K14" s="18" t="str">
        <f t="shared" si="0"/>
        <v xml:space="preserve"> </v>
      </c>
      <c r="L14" s="18">
        <f>IF(B14=" "," ",IF(Riepilogo!$J$34="Minergie",O14,IF(Verifica!$F$33="Minergie-A",P14,IF(Verifica!$F$33="Minergie-P",Q14,0))))</f>
        <v>0.8</v>
      </c>
      <c r="M14" s="21" t="str">
        <f t="shared" si="1"/>
        <v>No</v>
      </c>
      <c r="O14" s="14">
        <f>IF(Verifica!$F$35="Nuove costruzioni",1.2,IF(Verifica!$F$35="Ammodernamenti",1.6,IF(Verifica!$F$35="Nuove costruzioni / Ammodernamenti",R14,0)))</f>
        <v>1.2</v>
      </c>
      <c r="P14" s="14">
        <f>IF(Verifica!$F$35="Nuove costruzioni",0.8,IF(Verifica!$F$35="Ammodernamenti",1.6,IF(Verifica!$F$35="Nuove costruzioni / Ammodernamenti",R14,0)))</f>
        <v>0.8</v>
      </c>
      <c r="Q14" s="14">
        <f>IF(Verifica!$F$35="Nuove costruzioni",0.8,IF(Verifica!$F$35="Ammodernamenti",1.6,IF(Verifica!$F$35="Nuove costruzioni / Ammodernamenti",R14,0)))</f>
        <v>0.8</v>
      </c>
      <c r="R14" s="14" t="e">
        <f>ROUND(((#REF!*0.8+#REF!*1.6)/(#REF!+#REF!)),1)</f>
        <v>#REF!</v>
      </c>
    </row>
    <row r="15" spans="1:18" ht="18" customHeight="1" x14ac:dyDescent="0.2">
      <c r="A15" s="13">
        <v>10</v>
      </c>
      <c r="B15" s="26"/>
      <c r="C15" s="27"/>
      <c r="D15" s="27"/>
      <c r="E15" s="27"/>
      <c r="F15" s="27"/>
      <c r="G15" s="28"/>
      <c r="H15" s="28"/>
      <c r="I15" s="27"/>
      <c r="J15" s="27"/>
      <c r="K15" s="18" t="str">
        <f t="shared" si="0"/>
        <v xml:space="preserve"> </v>
      </c>
      <c r="L15" s="18">
        <f>IF(B15=" "," ",IF(Riepilogo!$J$34="Minergie",O15,IF(Verifica!$F$33="Minergie-A",P15,IF(Verifica!$F$33="Minergie-P",Q15,0))))</f>
        <v>0.8</v>
      </c>
      <c r="M15" s="21" t="str">
        <f t="shared" si="1"/>
        <v>No</v>
      </c>
      <c r="O15" s="14">
        <f>IF(Verifica!$F$35="Nuove costruzioni",1.2,IF(Verifica!$F$35="Ammodernamenti",1.6,IF(Verifica!$F$35="Nuove costruzioni / Ammodernamenti",R15,0)))</f>
        <v>1.2</v>
      </c>
      <c r="P15" s="14">
        <f>IF(Verifica!$F$35="Nuove costruzioni",0.8,IF(Verifica!$F$35="Ammodernamenti",1.6,IF(Verifica!$F$35="Nuove costruzioni / Ammodernamenti",R15,0)))</f>
        <v>0.8</v>
      </c>
      <c r="Q15" s="14">
        <f>IF(Verifica!$F$35="Nuove costruzioni",0.8,IF(Verifica!$F$35="Ammodernamenti",1.6,IF(Verifica!$F$35="Nuove costruzioni / Ammodernamenti",R15,0)))</f>
        <v>0.8</v>
      </c>
      <c r="R15" s="14" t="e">
        <f>ROUND(((#REF!*0.8+#REF!*1.6)/(#REF!+#REF!)),1)</f>
        <v>#REF!</v>
      </c>
    </row>
    <row r="16" spans="1:18" ht="18" customHeight="1" x14ac:dyDescent="0.2">
      <c r="A16" s="13">
        <v>11</v>
      </c>
      <c r="B16" s="26"/>
      <c r="C16" s="27"/>
      <c r="D16" s="27"/>
      <c r="E16" s="27"/>
      <c r="F16" s="27"/>
      <c r="G16" s="28"/>
      <c r="H16" s="28"/>
      <c r="I16" s="27"/>
      <c r="J16" s="27"/>
      <c r="K16" s="18" t="str">
        <f t="shared" si="0"/>
        <v xml:space="preserve"> </v>
      </c>
      <c r="L16" s="18">
        <f>IF(B16=" "," ",IF(Riepilogo!$J$34="Minergie",O16,IF(Verifica!$F$33="Minergie-A",P16,IF(Verifica!$F$33="Minergie-P",Q16,0))))</f>
        <v>0.8</v>
      </c>
      <c r="M16" s="21" t="str">
        <f t="shared" si="1"/>
        <v>No</v>
      </c>
      <c r="O16" s="14">
        <f>IF(Verifica!$F$35="Nuove costruzioni",1.2,IF(Verifica!$F$35="Ammodernamenti",1.6,IF(Verifica!$F$35="Nuove costruzioni / Ammodernamenti",R16,0)))</f>
        <v>1.2</v>
      </c>
      <c r="P16" s="14">
        <f>IF(Verifica!$F$35="Nuove costruzioni",0.8,IF(Verifica!$F$35="Ammodernamenti",1.6,IF(Verifica!$F$35="Nuove costruzioni / Ammodernamenti",R16,0)))</f>
        <v>0.8</v>
      </c>
      <c r="Q16" s="14">
        <f>IF(Verifica!$F$35="Nuove costruzioni",0.8,IF(Verifica!$F$35="Ammodernamenti",1.6,IF(Verifica!$F$35="Nuove costruzioni / Ammodernamenti",R16,0)))</f>
        <v>0.8</v>
      </c>
      <c r="R16" s="14" t="e">
        <f>ROUND(((#REF!*0.8+#REF!*1.6)/(#REF!+#REF!)),1)</f>
        <v>#REF!</v>
      </c>
    </row>
    <row r="17" spans="1:18" ht="18" customHeight="1" x14ac:dyDescent="0.2">
      <c r="A17" s="13">
        <v>12</v>
      </c>
      <c r="B17" s="26"/>
      <c r="C17" s="27"/>
      <c r="D17" s="27"/>
      <c r="E17" s="27"/>
      <c r="F17" s="27"/>
      <c r="G17" s="28"/>
      <c r="H17" s="28"/>
      <c r="I17" s="27"/>
      <c r="J17" s="27"/>
      <c r="K17" s="18" t="str">
        <f t="shared" si="0"/>
        <v xml:space="preserve"> </v>
      </c>
      <c r="L17" s="18">
        <f>IF(B17=" "," ",IF(Riepilogo!$J$34="Minergie",O17,IF(Verifica!$F$33="Minergie-A",P17,IF(Verifica!$F$33="Minergie-P",Q17,0))))</f>
        <v>0.8</v>
      </c>
      <c r="M17" s="21" t="str">
        <f t="shared" si="1"/>
        <v>No</v>
      </c>
      <c r="O17" s="14">
        <f>IF(Verifica!$F$35="Nuove costruzioni",1.2,IF(Verifica!$F$35="Ammodernamenti",1.6,IF(Verifica!$F$35="Nuove costruzioni / Ammodernamenti",R17,0)))</f>
        <v>1.2</v>
      </c>
      <c r="P17" s="14">
        <f>IF(Verifica!$F$35="Nuove costruzioni",0.8,IF(Verifica!$F$35="Ammodernamenti",1.6,IF(Verifica!$F$35="Nuove costruzioni / Ammodernamenti",R17,0)))</f>
        <v>0.8</v>
      </c>
      <c r="Q17" s="14">
        <f>IF(Verifica!$F$35="Nuove costruzioni",0.8,IF(Verifica!$F$35="Ammodernamenti",1.6,IF(Verifica!$F$35="Nuove costruzioni / Ammodernamenti",R17,0)))</f>
        <v>0.8</v>
      </c>
      <c r="R17" s="14" t="e">
        <f>ROUND(((#REF!*0.8+#REF!*1.6)/(#REF!+#REF!)),1)</f>
        <v>#REF!</v>
      </c>
    </row>
    <row r="18" spans="1:18" ht="18" customHeight="1" x14ac:dyDescent="0.2">
      <c r="A18" s="13">
        <v>13</v>
      </c>
      <c r="B18" s="26"/>
      <c r="C18" s="27"/>
      <c r="D18" s="27"/>
      <c r="E18" s="27"/>
      <c r="F18" s="27"/>
      <c r="G18" s="28"/>
      <c r="H18" s="28"/>
      <c r="I18" s="27"/>
      <c r="J18" s="27"/>
      <c r="K18" s="18" t="str">
        <f t="shared" si="0"/>
        <v xml:space="preserve"> </v>
      </c>
      <c r="L18" s="18">
        <f>IF(B18=" "," ",IF(Riepilogo!$J$34="Minergie",O18,IF(Verifica!$F$33="Minergie-A",P18,IF(Verifica!$F$33="Minergie-P",Q18,0))))</f>
        <v>0.8</v>
      </c>
      <c r="M18" s="21" t="str">
        <f t="shared" si="1"/>
        <v>No</v>
      </c>
      <c r="O18" s="14">
        <f>IF(Verifica!$F$35="Nuove costruzioni",1.2,IF(Verifica!$F$35="Ammodernamenti",1.6,IF(Verifica!$F$35="Nuove costruzioni / Ammodernamenti",R18,0)))</f>
        <v>1.2</v>
      </c>
      <c r="P18" s="14">
        <f>IF(Verifica!$F$35="Nuove costruzioni",0.8,IF(Verifica!$F$35="Ammodernamenti",1.6,IF(Verifica!$F$35="Nuove costruzioni / Ammodernamenti",R18,0)))</f>
        <v>0.8</v>
      </c>
      <c r="Q18" s="14">
        <f>IF(Verifica!$F$35="Nuove costruzioni",0.8,IF(Verifica!$F$35="Ammodernamenti",1.6,IF(Verifica!$F$35="Nuove costruzioni / Ammodernamenti",R18,0)))</f>
        <v>0.8</v>
      </c>
      <c r="R18" s="14" t="e">
        <f>ROUND(((#REF!*0.8+#REF!*1.6)/(#REF!+#REF!)),1)</f>
        <v>#REF!</v>
      </c>
    </row>
    <row r="19" spans="1:18" ht="18" customHeight="1" x14ac:dyDescent="0.2">
      <c r="A19" s="13">
        <v>14</v>
      </c>
      <c r="B19" s="26"/>
      <c r="C19" s="27"/>
      <c r="D19" s="27"/>
      <c r="E19" s="27"/>
      <c r="F19" s="27"/>
      <c r="G19" s="28"/>
      <c r="H19" s="28"/>
      <c r="I19" s="27"/>
      <c r="J19" s="27"/>
      <c r="K19" s="18" t="str">
        <f t="shared" si="0"/>
        <v xml:space="preserve"> </v>
      </c>
      <c r="L19" s="18">
        <f>IF(B19=" "," ",IF(Riepilogo!$J$34="Minergie",O19,IF(Verifica!$F$33="Minergie-A",P19,IF(Verifica!$F$33="Minergie-P",Q19,0))))</f>
        <v>0.8</v>
      </c>
      <c r="M19" s="21" t="str">
        <f t="shared" si="1"/>
        <v>No</v>
      </c>
      <c r="O19" s="14">
        <f>IF(Verifica!$F$35="Nuove costruzioni",1.2,IF(Verifica!$F$35="Ammodernamenti",1.6,IF(Verifica!$F$35="Nuove costruzioni / Ammodernamenti",R19,0)))</f>
        <v>1.2</v>
      </c>
      <c r="P19" s="14">
        <f>IF(Verifica!$F$35="Nuove costruzioni",0.8,IF(Verifica!$F$35="Ammodernamenti",1.6,IF(Verifica!$F$35="Nuove costruzioni / Ammodernamenti",R19,0)))</f>
        <v>0.8</v>
      </c>
      <c r="Q19" s="14">
        <f>IF(Verifica!$F$35="Nuove costruzioni",0.8,IF(Verifica!$F$35="Ammodernamenti",1.6,IF(Verifica!$F$35="Nuove costruzioni / Ammodernamenti",R19,0)))</f>
        <v>0.8</v>
      </c>
      <c r="R19" s="14" t="e">
        <f>ROUND(((#REF!*0.8+#REF!*1.6)/(#REF!+#REF!)),1)</f>
        <v>#REF!</v>
      </c>
    </row>
    <row r="20" spans="1:18" ht="18" customHeight="1" x14ac:dyDescent="0.2">
      <c r="A20" s="13">
        <v>15</v>
      </c>
      <c r="B20" s="26"/>
      <c r="C20" s="27"/>
      <c r="D20" s="27"/>
      <c r="E20" s="27"/>
      <c r="F20" s="27"/>
      <c r="G20" s="28"/>
      <c r="H20" s="28"/>
      <c r="I20" s="27"/>
      <c r="J20" s="27"/>
      <c r="K20" s="18" t="str">
        <f t="shared" si="0"/>
        <v xml:space="preserve"> </v>
      </c>
      <c r="L20" s="18">
        <f>IF(B20=" "," ",IF(Riepilogo!$J$34="Minergie",O20,IF(Verifica!$F$33="Minergie-A",P20,IF(Verifica!$F$33="Minergie-P",Q20,0))))</f>
        <v>0.8</v>
      </c>
      <c r="M20" s="21" t="str">
        <f t="shared" si="1"/>
        <v>No</v>
      </c>
      <c r="O20" s="14">
        <f>IF(Verifica!$F$35="Nuove costruzioni",1.2,IF(Verifica!$F$35="Ammodernamenti",1.6,IF(Verifica!$F$35="Nuove costruzioni / Ammodernamenti",R20,0)))</f>
        <v>1.2</v>
      </c>
      <c r="P20" s="14">
        <f>IF(Verifica!$F$35="Nuove costruzioni",0.8,IF(Verifica!$F$35="Ammodernamenti",1.6,IF(Verifica!$F$35="Nuove costruzioni / Ammodernamenti",R20,0)))</f>
        <v>0.8</v>
      </c>
      <c r="Q20" s="14">
        <f>IF(Verifica!$F$35="Nuove costruzioni",0.8,IF(Verifica!$F$35="Ammodernamenti",1.6,IF(Verifica!$F$35="Nuove costruzioni / Ammodernamenti",R20,0)))</f>
        <v>0.8</v>
      </c>
      <c r="R20" s="14" t="e">
        <f>ROUND(((#REF!*0.8+#REF!*1.6)/(#REF!+#REF!)),1)</f>
        <v>#REF!</v>
      </c>
    </row>
    <row r="21" spans="1:18" ht="18" customHeight="1" x14ac:dyDescent="0.2">
      <c r="A21" s="13">
        <v>16</v>
      </c>
      <c r="B21" s="26"/>
      <c r="C21" s="27"/>
      <c r="D21" s="27"/>
      <c r="E21" s="27"/>
      <c r="F21" s="27"/>
      <c r="G21" s="28"/>
      <c r="H21" s="28"/>
      <c r="I21" s="27"/>
      <c r="J21" s="27"/>
      <c r="K21" s="18" t="str">
        <f t="shared" si="0"/>
        <v xml:space="preserve"> </v>
      </c>
      <c r="L21" s="18">
        <f>IF(B21=" "," ",IF(Riepilogo!$J$34="Minergie",O21,IF(Verifica!$F$33="Minergie-A",P21,IF(Verifica!$F$33="Minergie-P",Q21,0))))</f>
        <v>0.8</v>
      </c>
      <c r="M21" s="21" t="str">
        <f t="shared" si="1"/>
        <v>No</v>
      </c>
      <c r="O21" s="14">
        <f>IF(Verifica!$F$35="Nuove costruzioni",1.2,IF(Verifica!$F$35="Ammodernamenti",1.6,IF(Verifica!$F$35="Nuove costruzioni / Ammodernamenti",R21,0)))</f>
        <v>1.2</v>
      </c>
      <c r="P21" s="14">
        <f>IF(Verifica!$F$35="Nuove costruzioni",0.8,IF(Verifica!$F$35="Ammodernamenti",1.6,IF(Verifica!$F$35="Nuove costruzioni / Ammodernamenti",R21,0)))</f>
        <v>0.8</v>
      </c>
      <c r="Q21" s="14">
        <f>IF(Verifica!$F$35="Nuove costruzioni",0.8,IF(Verifica!$F$35="Ammodernamenti",1.6,IF(Verifica!$F$35="Nuove costruzioni / Ammodernamenti",R21,0)))</f>
        <v>0.8</v>
      </c>
      <c r="R21" s="14" t="e">
        <f>ROUND(((#REF!*0.8+#REF!*1.6)/(#REF!+#REF!)),1)</f>
        <v>#REF!</v>
      </c>
    </row>
    <row r="22" spans="1:18" ht="18" customHeight="1" x14ac:dyDescent="0.2">
      <c r="A22" s="13">
        <v>17</v>
      </c>
      <c r="B22" s="26"/>
      <c r="C22" s="27"/>
      <c r="D22" s="27"/>
      <c r="E22" s="27"/>
      <c r="F22" s="27"/>
      <c r="G22" s="28"/>
      <c r="H22" s="28"/>
      <c r="I22" s="27"/>
      <c r="J22" s="27"/>
      <c r="K22" s="18" t="str">
        <f t="shared" si="0"/>
        <v xml:space="preserve"> </v>
      </c>
      <c r="L22" s="18">
        <f>IF(B22=" "," ",IF(Riepilogo!$J$34="Minergie",O22,IF(Verifica!$F$33="Minergie-A",P22,IF(Verifica!$F$33="Minergie-P",Q22,0))))</f>
        <v>0.8</v>
      </c>
      <c r="M22" s="21" t="str">
        <f t="shared" si="1"/>
        <v>No</v>
      </c>
      <c r="O22" s="14">
        <f>IF(Verifica!$F$35="Nuove costruzioni",1.2,IF(Verifica!$F$35="Ammodernamenti",1.6,IF(Verifica!$F$35="Nuove costruzioni / Ammodernamenti",R22,0)))</f>
        <v>1.2</v>
      </c>
      <c r="P22" s="14">
        <f>IF(Verifica!$F$35="Nuove costruzioni",0.8,IF(Verifica!$F$35="Ammodernamenti",1.6,IF(Verifica!$F$35="Nuove costruzioni / Ammodernamenti",R22,0)))</f>
        <v>0.8</v>
      </c>
      <c r="Q22" s="14">
        <f>IF(Verifica!$F$35="Nuove costruzioni",0.8,IF(Verifica!$F$35="Ammodernamenti",1.6,IF(Verifica!$F$35="Nuove costruzioni / Ammodernamenti",R22,0)))</f>
        <v>0.8</v>
      </c>
      <c r="R22" s="14" t="e">
        <f>ROUND(((#REF!*0.8+#REF!*1.6)/(#REF!+#REF!)),1)</f>
        <v>#REF!</v>
      </c>
    </row>
    <row r="23" spans="1:18" ht="18" customHeight="1" x14ac:dyDescent="0.2">
      <c r="A23" s="13">
        <v>18</v>
      </c>
      <c r="B23" s="26"/>
      <c r="C23" s="27"/>
      <c r="D23" s="27"/>
      <c r="E23" s="27"/>
      <c r="F23" s="27"/>
      <c r="G23" s="28"/>
      <c r="H23" s="28"/>
      <c r="I23" s="27"/>
      <c r="J23" s="27"/>
      <c r="K23" s="18" t="str">
        <f t="shared" si="0"/>
        <v xml:space="preserve"> </v>
      </c>
      <c r="L23" s="18">
        <f>IF(B23=" "," ",IF(Riepilogo!$J$34="Minergie",O23,IF(Verifica!$F$33="Minergie-A",P23,IF(Verifica!$F$33="Minergie-P",Q23,0))))</f>
        <v>0.8</v>
      </c>
      <c r="M23" s="21" t="str">
        <f t="shared" si="1"/>
        <v>No</v>
      </c>
      <c r="O23" s="14">
        <f>IF(Verifica!$F$35="Nuove costruzioni",1.2,IF(Verifica!$F$35="Ammodernamenti",1.6,IF(Verifica!$F$35="Nuove costruzioni / Ammodernamenti",R23,0)))</f>
        <v>1.2</v>
      </c>
      <c r="P23" s="14">
        <f>IF(Verifica!$F$35="Nuove costruzioni",0.8,IF(Verifica!$F$35="Ammodernamenti",1.6,IF(Verifica!$F$35="Nuove costruzioni / Ammodernamenti",R23,0)))</f>
        <v>0.8</v>
      </c>
      <c r="Q23" s="14">
        <f>IF(Verifica!$F$35="Nuove costruzioni",0.8,IF(Verifica!$F$35="Ammodernamenti",1.6,IF(Verifica!$F$35="Nuove costruzioni / Ammodernamenti",R23,0)))</f>
        <v>0.8</v>
      </c>
      <c r="R23" s="14" t="e">
        <f>ROUND(((#REF!*0.8+#REF!*1.6)/(#REF!+#REF!)),1)</f>
        <v>#REF!</v>
      </c>
    </row>
    <row r="24" spans="1:18" ht="18" customHeight="1" x14ac:dyDescent="0.2">
      <c r="A24" s="13">
        <v>19</v>
      </c>
      <c r="B24" s="26"/>
      <c r="C24" s="27"/>
      <c r="D24" s="27"/>
      <c r="E24" s="27"/>
      <c r="F24" s="27"/>
      <c r="G24" s="28"/>
      <c r="H24" s="28"/>
      <c r="I24" s="27"/>
      <c r="J24" s="27"/>
      <c r="K24" s="18" t="str">
        <f t="shared" si="0"/>
        <v xml:space="preserve"> </v>
      </c>
      <c r="L24" s="18">
        <f>IF(B24=" "," ",IF(Riepilogo!$J$34="Minergie",O24,IF(Verifica!$F$33="Minergie-A",P24,IF(Verifica!$F$33="Minergie-P",Q24,0))))</f>
        <v>0.8</v>
      </c>
      <c r="M24" s="21" t="str">
        <f t="shared" si="1"/>
        <v>No</v>
      </c>
      <c r="O24" s="14">
        <f>IF(Verifica!$F$35="Nuove costruzioni",1.2,IF(Verifica!$F$35="Ammodernamenti",1.6,IF(Verifica!$F$35="Nuove costruzioni / Ammodernamenti",R24,0)))</f>
        <v>1.2</v>
      </c>
      <c r="P24" s="14">
        <f>IF(Verifica!$F$35="Nuove costruzioni",0.8,IF(Verifica!$F$35="Ammodernamenti",1.6,IF(Verifica!$F$35="Nuove costruzioni / Ammodernamenti",R24,0)))</f>
        <v>0.8</v>
      </c>
      <c r="Q24" s="14">
        <f>IF(Verifica!$F$35="Nuove costruzioni",0.8,IF(Verifica!$F$35="Ammodernamenti",1.6,IF(Verifica!$F$35="Nuove costruzioni / Ammodernamenti",R24,0)))</f>
        <v>0.8</v>
      </c>
      <c r="R24" s="14" t="e">
        <f>ROUND(((#REF!*0.8+#REF!*1.6)/(#REF!+#REF!)),1)</f>
        <v>#REF!</v>
      </c>
    </row>
    <row r="25" spans="1:18" ht="18" customHeight="1" x14ac:dyDescent="0.2">
      <c r="A25" s="13">
        <v>20</v>
      </c>
      <c r="B25" s="26"/>
      <c r="C25" s="27"/>
      <c r="D25" s="27"/>
      <c r="E25" s="27"/>
      <c r="F25" s="27"/>
      <c r="G25" s="28"/>
      <c r="H25" s="28"/>
      <c r="I25" s="27"/>
      <c r="J25" s="27"/>
      <c r="K25" s="18" t="str">
        <f t="shared" si="0"/>
        <v xml:space="preserve"> </v>
      </c>
      <c r="L25" s="18">
        <f>IF(B25=" "," ",IF(Riepilogo!$J$34="Minergie",O25,IF(Verifica!$F$33="Minergie-A",P25,IF(Verifica!$F$33="Minergie-P",Q25,0))))</f>
        <v>0.8</v>
      </c>
      <c r="M25" s="21" t="str">
        <f t="shared" si="1"/>
        <v>No</v>
      </c>
      <c r="O25" s="14">
        <f>IF(Verifica!$F$35="Nuove costruzioni",1.2,IF(Verifica!$F$35="Ammodernamenti",1.6,IF(Verifica!$F$35="Nuove costruzioni / Ammodernamenti",R25,0)))</f>
        <v>1.2</v>
      </c>
      <c r="P25" s="14">
        <f>IF(Verifica!$F$35="Nuove costruzioni",0.8,IF(Verifica!$F$35="Ammodernamenti",1.6,IF(Verifica!$F$35="Nuove costruzioni / Ammodernamenti",R25,0)))</f>
        <v>0.8</v>
      </c>
      <c r="Q25" s="14">
        <f>IF(Verifica!$F$35="Nuove costruzioni",0.8,IF(Verifica!$F$35="Ammodernamenti",1.6,IF(Verifica!$F$35="Nuove costruzioni / Ammodernamenti",R25,0)))</f>
        <v>0.8</v>
      </c>
      <c r="R25" s="14" t="e">
        <f>ROUND(((#REF!*0.8+#REF!*1.6)/(#REF!+#REF!)),1)</f>
        <v>#REF!</v>
      </c>
    </row>
    <row r="26" spans="1:18" x14ac:dyDescent="0.2">
      <c r="B26" s="65"/>
      <c r="C26" s="65"/>
      <c r="D26" s="65"/>
      <c r="E26" s="65"/>
      <c r="F26" s="65"/>
      <c r="G26" s="65"/>
      <c r="H26" s="65"/>
      <c r="I26" s="65"/>
      <c r="J26" s="65"/>
    </row>
  </sheetData>
  <sheetProtection algorithmName="SHA-512" hashValue="/elkHrCGRhwFKt6PD4W26OFFVA0xu+m9jYttz4HQXSR10NpuWDbzzmhAlSrql38UOKK8A4tmIIanN2GvWwY+Nw==" saltValue="M16Atvpk/6FyQCv9I5P5eg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39370078740157483" top="1.3779527559055118" bottom="0.78740157480314965" header="0.31496062992125984" footer="0.31496062992125984"/>
  <pageSetup paperSize="9" orientation="landscape" verticalDpi="0" r:id="rId1"/>
  <headerFooter>
    <oddHeader xml:space="preserve">&amp;L&amp;G&amp;R&amp;12Formulario di verifica dell'ermeticità all'aria
Versione BD MZ 2022.1.2
</oddHeader>
    <oddFooter>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113E-66F0-40D3-BC0D-0EC83EB8EC77}">
  <sheetPr>
    <tabColor theme="3" tint="0.59999389629810485"/>
  </sheetPr>
  <dimension ref="A1:V25"/>
  <sheetViews>
    <sheetView view="pageLayout" zoomScale="85" zoomScaleNormal="100" zoomScalePageLayoutView="85" workbookViewId="0">
      <selection activeCell="V3" sqref="V3"/>
    </sheetView>
  </sheetViews>
  <sheetFormatPr baseColWidth="10" defaultColWidth="11.42578125" defaultRowHeight="14.25" x14ac:dyDescent="0.2"/>
  <cols>
    <col min="1" max="1" width="3" style="1" customWidth="1"/>
    <col min="2" max="2" width="63.5703125" style="1" customWidth="1"/>
    <col min="3" max="14" width="3.28515625" style="1" customWidth="1"/>
    <col min="15" max="18" width="3.28515625" style="14" customWidth="1"/>
    <col min="19" max="22" width="3.28515625" style="1" customWidth="1"/>
    <col min="23" max="26" width="11.42578125" style="1" customWidth="1"/>
    <col min="27" max="16384" width="11.42578125" style="1"/>
  </cols>
  <sheetData>
    <row r="1" spans="1:22" ht="22.5" customHeight="1" x14ac:dyDescent="0.3">
      <c r="A1" s="86" t="s">
        <v>115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9" t="s">
        <v>118</v>
      </c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2">
      <c r="A2" s="87" t="s">
        <v>116</v>
      </c>
      <c r="B2" s="88"/>
      <c r="C2" s="45">
        <v>1</v>
      </c>
      <c r="D2" s="45">
        <v>2</v>
      </c>
      <c r="E2" s="45">
        <v>3</v>
      </c>
      <c r="F2" s="45">
        <v>4</v>
      </c>
      <c r="G2" s="45">
        <v>5</v>
      </c>
      <c r="H2" s="45">
        <v>6</v>
      </c>
      <c r="I2" s="45">
        <v>7</v>
      </c>
      <c r="J2" s="45">
        <v>8</v>
      </c>
      <c r="K2" s="45">
        <v>9</v>
      </c>
      <c r="L2" s="45">
        <v>10</v>
      </c>
      <c r="M2" s="45">
        <v>11</v>
      </c>
      <c r="N2" s="45">
        <v>12</v>
      </c>
      <c r="O2" s="45">
        <v>13</v>
      </c>
      <c r="P2" s="45">
        <v>14</v>
      </c>
      <c r="Q2" s="45">
        <v>15</v>
      </c>
      <c r="R2" s="45">
        <v>16</v>
      </c>
      <c r="S2" s="45">
        <v>17</v>
      </c>
      <c r="T2" s="45">
        <v>18</v>
      </c>
      <c r="U2" s="45">
        <v>19</v>
      </c>
      <c r="V2" s="45">
        <v>20</v>
      </c>
    </row>
    <row r="3" spans="1:22" ht="116.25" customHeight="1" x14ac:dyDescent="0.2">
      <c r="A3" s="84"/>
      <c r="B3" s="85"/>
      <c r="C3" s="64" t="str">
        <f>IF(Riepilogo!$B6=0," ",Riepilogo!$B6)</f>
        <v xml:space="preserve"> </v>
      </c>
      <c r="D3" s="64" t="str">
        <f>IF(Riepilogo!$B7=0," ",Riepilogo!$B7)</f>
        <v xml:space="preserve"> </v>
      </c>
      <c r="E3" s="64" t="str">
        <f>IF(Riepilogo!$B8=0," ",Riepilogo!$B8)</f>
        <v xml:space="preserve"> </v>
      </c>
      <c r="F3" s="64" t="str">
        <f>IF(Riepilogo!$B9=0," ",Riepilogo!$B9)</f>
        <v xml:space="preserve"> </v>
      </c>
      <c r="G3" s="64" t="str">
        <f>IF(Riepilogo!$B10=0," ",Riepilogo!$B10)</f>
        <v xml:space="preserve"> </v>
      </c>
      <c r="H3" s="64" t="str">
        <f>IF(Riepilogo!$B11=0," ",Riepilogo!$B11)</f>
        <v xml:space="preserve"> </v>
      </c>
      <c r="I3" s="64" t="str">
        <f>IF(Riepilogo!$B12=0," ",Riepilogo!$B12)</f>
        <v xml:space="preserve"> </v>
      </c>
      <c r="J3" s="64" t="str">
        <f>IF(Riepilogo!$B13=0," ",Riepilogo!$B13)</f>
        <v xml:space="preserve"> </v>
      </c>
      <c r="K3" s="64" t="str">
        <f>IF(Riepilogo!$B14=0," ",Riepilogo!$B14)</f>
        <v xml:space="preserve"> </v>
      </c>
      <c r="L3" s="64" t="str">
        <f>IF(Riepilogo!$B15=0," ",Riepilogo!$B15)</f>
        <v xml:space="preserve"> </v>
      </c>
      <c r="M3" s="64" t="str">
        <f>IF(Riepilogo!$B16=0," ",Riepilogo!$B16)</f>
        <v xml:space="preserve"> </v>
      </c>
      <c r="N3" s="64" t="str">
        <f>IF(Riepilogo!$B17=0," ",Riepilogo!$B17)</f>
        <v xml:space="preserve"> </v>
      </c>
      <c r="O3" s="64" t="str">
        <f>IF(Riepilogo!$B18=0," ",Riepilogo!$B18)</f>
        <v xml:space="preserve"> </v>
      </c>
      <c r="P3" s="64" t="str">
        <f>IF(Riepilogo!$B19=0," ",Riepilogo!$B19)</f>
        <v xml:space="preserve"> </v>
      </c>
      <c r="Q3" s="64" t="str">
        <f>IF(Riepilogo!$B20=0," ",Riepilogo!$B20)</f>
        <v xml:space="preserve"> </v>
      </c>
      <c r="R3" s="64" t="str">
        <f>IF(Riepilogo!$B21=0," ",Riepilogo!$B21)</f>
        <v xml:space="preserve"> </v>
      </c>
      <c r="S3" s="64" t="str">
        <f>IF(Riepilogo!$B22=0," ",Riepilogo!$B22)</f>
        <v xml:space="preserve"> </v>
      </c>
      <c r="T3" s="64" t="str">
        <f>IF(Riepilogo!$B23=0," ",Riepilogo!$B23)</f>
        <v xml:space="preserve"> </v>
      </c>
      <c r="U3" s="64" t="str">
        <f>IF(Riepilogo!$B24=0," ",Riepilogo!$B24)</f>
        <v xml:space="preserve"> </v>
      </c>
      <c r="V3" s="64" t="str">
        <f>IF(Riepilogo!$B25=0," ",Riepilogo!$B25)</f>
        <v xml:space="preserve"> </v>
      </c>
    </row>
    <row r="4" spans="1:22" x14ac:dyDescent="0.2">
      <c r="A4" s="47" t="s">
        <v>108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6"/>
      <c r="O4" s="46"/>
      <c r="P4" s="46"/>
      <c r="Q4" s="46"/>
      <c r="R4" s="46"/>
      <c r="S4" s="46"/>
      <c r="T4" s="46"/>
      <c r="U4" s="46"/>
      <c r="V4" s="46"/>
    </row>
    <row r="5" spans="1:22" x14ac:dyDescent="0.2">
      <c r="A5" s="79"/>
      <c r="B5" s="36" t="s">
        <v>107</v>
      </c>
      <c r="C5" s="50"/>
      <c r="D5" s="50"/>
      <c r="E5" s="50"/>
      <c r="F5" s="50"/>
      <c r="G5" s="51"/>
      <c r="H5" s="51"/>
      <c r="I5" s="51"/>
      <c r="J5" s="51"/>
      <c r="K5" s="52"/>
      <c r="L5" s="52"/>
      <c r="M5" s="44"/>
      <c r="N5" s="53"/>
      <c r="O5" s="53"/>
      <c r="P5" s="53"/>
      <c r="Q5" s="53"/>
      <c r="R5" s="53"/>
      <c r="S5" s="53"/>
      <c r="T5" s="53"/>
      <c r="U5" s="53"/>
      <c r="V5" s="53"/>
    </row>
    <row r="6" spans="1:22" x14ac:dyDescent="0.2">
      <c r="A6" s="83"/>
      <c r="B6" s="36" t="s">
        <v>109</v>
      </c>
      <c r="C6" s="54"/>
      <c r="D6" s="54"/>
      <c r="E6" s="54"/>
      <c r="F6" s="54"/>
      <c r="G6" s="55"/>
      <c r="H6" s="55"/>
      <c r="I6" s="55"/>
      <c r="J6" s="55"/>
      <c r="K6" s="56"/>
      <c r="L6" s="56"/>
      <c r="M6" s="57"/>
      <c r="N6" s="53"/>
      <c r="O6" s="53"/>
      <c r="P6" s="53"/>
      <c r="Q6" s="53"/>
      <c r="R6" s="53"/>
      <c r="S6" s="53"/>
      <c r="T6" s="53"/>
      <c r="U6" s="53"/>
      <c r="V6" s="53"/>
    </row>
    <row r="7" spans="1:22" x14ac:dyDescent="0.2">
      <c r="A7" s="80"/>
      <c r="B7" s="36" t="s">
        <v>110</v>
      </c>
      <c r="C7" s="54"/>
      <c r="D7" s="54"/>
      <c r="E7" s="54"/>
      <c r="F7" s="54"/>
      <c r="G7" s="55"/>
      <c r="H7" s="55"/>
      <c r="I7" s="55"/>
      <c r="J7" s="55"/>
      <c r="K7" s="56"/>
      <c r="L7" s="56"/>
      <c r="M7" s="57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">
      <c r="A8" s="81" t="s">
        <v>111</v>
      </c>
      <c r="B8" s="82"/>
      <c r="C8" s="58"/>
      <c r="D8" s="58"/>
      <c r="E8" s="58"/>
      <c r="F8" s="58"/>
      <c r="G8" s="59"/>
      <c r="H8" s="59"/>
      <c r="I8" s="59"/>
      <c r="J8" s="59"/>
      <c r="K8" s="60"/>
      <c r="L8" s="60"/>
      <c r="M8" s="61"/>
      <c r="N8" s="62"/>
      <c r="O8" s="62"/>
      <c r="P8" s="62"/>
      <c r="Q8" s="62"/>
      <c r="R8" s="62"/>
      <c r="S8" s="62"/>
      <c r="T8" s="62"/>
      <c r="U8" s="62"/>
      <c r="V8" s="62"/>
    </row>
    <row r="9" spans="1:22" x14ac:dyDescent="0.2">
      <c r="A9" s="79"/>
      <c r="B9" s="36" t="s">
        <v>112</v>
      </c>
      <c r="C9" s="54"/>
      <c r="D9" s="54"/>
      <c r="E9" s="54"/>
      <c r="F9" s="54"/>
      <c r="G9" s="55"/>
      <c r="H9" s="55"/>
      <c r="I9" s="55"/>
      <c r="J9" s="55"/>
      <c r="K9" s="56"/>
      <c r="L9" s="56"/>
      <c r="M9" s="57"/>
      <c r="N9" s="53"/>
      <c r="O9" s="53"/>
      <c r="P9" s="53"/>
      <c r="Q9" s="53"/>
      <c r="R9" s="53"/>
      <c r="S9" s="53"/>
      <c r="T9" s="53"/>
      <c r="U9" s="53"/>
      <c r="V9" s="53"/>
    </row>
    <row r="10" spans="1:22" ht="14.1" customHeight="1" x14ac:dyDescent="0.2">
      <c r="A10" s="83"/>
      <c r="B10" s="36" t="s">
        <v>113</v>
      </c>
      <c r="C10" s="54"/>
      <c r="D10" s="54"/>
      <c r="E10" s="54"/>
      <c r="F10" s="54"/>
      <c r="G10" s="55"/>
      <c r="H10" s="55"/>
      <c r="I10" s="55"/>
      <c r="J10" s="55"/>
      <c r="K10" s="56"/>
      <c r="L10" s="56"/>
      <c r="M10" s="57"/>
      <c r="N10" s="53"/>
      <c r="O10" s="53"/>
      <c r="P10" s="53"/>
      <c r="Q10" s="53"/>
      <c r="R10" s="53"/>
      <c r="S10" s="53"/>
      <c r="T10" s="53"/>
      <c r="U10" s="53"/>
      <c r="V10" s="53"/>
    </row>
    <row r="11" spans="1:22" x14ac:dyDescent="0.2">
      <c r="A11" s="83"/>
      <c r="B11" s="36" t="s">
        <v>114</v>
      </c>
      <c r="C11" s="54"/>
      <c r="D11" s="54"/>
      <c r="E11" s="54"/>
      <c r="F11" s="54"/>
      <c r="G11" s="55"/>
      <c r="H11" s="55"/>
      <c r="I11" s="55"/>
      <c r="J11" s="55"/>
      <c r="K11" s="56"/>
      <c r="L11" s="56"/>
      <c r="M11" s="57"/>
      <c r="N11" s="53"/>
      <c r="O11" s="53"/>
      <c r="P11" s="53"/>
      <c r="Q11" s="53"/>
      <c r="R11" s="53"/>
      <c r="S11" s="53"/>
      <c r="T11" s="53"/>
      <c r="U11" s="53"/>
      <c r="V11" s="53"/>
    </row>
    <row r="12" spans="1:22" ht="14.25" customHeight="1" x14ac:dyDescent="0.2">
      <c r="A12" s="80"/>
      <c r="B12" s="63" t="s">
        <v>119</v>
      </c>
      <c r="C12" s="54"/>
      <c r="D12" s="54"/>
      <c r="E12" s="54"/>
      <c r="F12" s="54"/>
      <c r="G12" s="55"/>
      <c r="H12" s="55"/>
      <c r="I12" s="55"/>
      <c r="J12" s="55"/>
      <c r="K12" s="56"/>
      <c r="L12" s="56"/>
      <c r="M12" s="57"/>
      <c r="N12" s="53"/>
      <c r="O12" s="53"/>
      <c r="P12" s="53"/>
      <c r="Q12" s="53"/>
      <c r="R12" s="53"/>
      <c r="S12" s="53"/>
      <c r="T12" s="53"/>
      <c r="U12" s="53"/>
      <c r="V12" s="53"/>
    </row>
    <row r="13" spans="1:22" x14ac:dyDescent="0.2">
      <c r="A13" s="81" t="s">
        <v>117</v>
      </c>
      <c r="B13" s="82"/>
      <c r="C13" s="58"/>
      <c r="D13" s="58"/>
      <c r="E13" s="58"/>
      <c r="F13" s="58"/>
      <c r="G13" s="59"/>
      <c r="H13" s="59"/>
      <c r="I13" s="59"/>
      <c r="J13" s="59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  <c r="V13" s="62"/>
    </row>
    <row r="14" spans="1:22" x14ac:dyDescent="0.2">
      <c r="A14" s="79"/>
      <c r="B14" s="63" t="s">
        <v>120</v>
      </c>
      <c r="C14" s="54"/>
      <c r="D14" s="54"/>
      <c r="E14" s="54"/>
      <c r="F14" s="54"/>
      <c r="G14" s="55"/>
      <c r="H14" s="55"/>
      <c r="I14" s="55"/>
      <c r="J14" s="55"/>
      <c r="K14" s="56"/>
      <c r="L14" s="56"/>
      <c r="M14" s="57"/>
      <c r="N14" s="53"/>
      <c r="O14" s="53"/>
      <c r="P14" s="53"/>
      <c r="Q14" s="53"/>
      <c r="R14" s="53"/>
      <c r="S14" s="53"/>
      <c r="T14" s="53"/>
      <c r="U14" s="53"/>
      <c r="V14" s="53"/>
    </row>
    <row r="15" spans="1:22" x14ac:dyDescent="0.2">
      <c r="A15" s="83"/>
      <c r="B15" s="63" t="s">
        <v>121</v>
      </c>
      <c r="C15" s="54"/>
      <c r="D15" s="54"/>
      <c r="E15" s="54"/>
      <c r="F15" s="54"/>
      <c r="G15" s="55"/>
      <c r="H15" s="55"/>
      <c r="I15" s="55"/>
      <c r="J15" s="55"/>
      <c r="K15" s="56"/>
      <c r="L15" s="56"/>
      <c r="M15" s="57"/>
      <c r="N15" s="53"/>
      <c r="O15" s="53"/>
      <c r="P15" s="53"/>
      <c r="Q15" s="53"/>
      <c r="R15" s="53"/>
      <c r="S15" s="53"/>
      <c r="T15" s="53"/>
      <c r="U15" s="53"/>
      <c r="V15" s="53"/>
    </row>
    <row r="16" spans="1:22" x14ac:dyDescent="0.2">
      <c r="A16" s="83"/>
      <c r="B16" s="63" t="s">
        <v>122</v>
      </c>
      <c r="C16" s="54"/>
      <c r="D16" s="54"/>
      <c r="E16" s="54"/>
      <c r="F16" s="54"/>
      <c r="G16" s="55"/>
      <c r="H16" s="55"/>
      <c r="I16" s="55"/>
      <c r="J16" s="55"/>
      <c r="K16" s="56"/>
      <c r="L16" s="56"/>
      <c r="M16" s="57"/>
      <c r="N16" s="53"/>
      <c r="O16" s="53"/>
      <c r="P16" s="53"/>
      <c r="Q16" s="53"/>
      <c r="R16" s="53"/>
      <c r="S16" s="53"/>
      <c r="T16" s="53"/>
      <c r="U16" s="53"/>
      <c r="V16" s="53"/>
    </row>
    <row r="17" spans="1:22" x14ac:dyDescent="0.2">
      <c r="A17" s="83"/>
      <c r="B17" s="63" t="s">
        <v>123</v>
      </c>
      <c r="C17" s="54"/>
      <c r="D17" s="54"/>
      <c r="E17" s="54"/>
      <c r="F17" s="54"/>
      <c r="G17" s="55"/>
      <c r="H17" s="55"/>
      <c r="I17" s="55"/>
      <c r="J17" s="55"/>
      <c r="K17" s="56"/>
      <c r="L17" s="56"/>
      <c r="M17" s="57"/>
      <c r="N17" s="53"/>
      <c r="O17" s="53"/>
      <c r="P17" s="53"/>
      <c r="Q17" s="53"/>
      <c r="R17" s="53"/>
      <c r="S17" s="53"/>
      <c r="T17" s="53"/>
      <c r="U17" s="53"/>
      <c r="V17" s="53"/>
    </row>
    <row r="18" spans="1:22" x14ac:dyDescent="0.2">
      <c r="A18" s="80"/>
      <c r="B18" s="63" t="s">
        <v>124</v>
      </c>
      <c r="C18" s="54"/>
      <c r="D18" s="54"/>
      <c r="E18" s="54"/>
      <c r="F18" s="54"/>
      <c r="G18" s="55"/>
      <c r="H18" s="55"/>
      <c r="I18" s="55"/>
      <c r="J18" s="55"/>
      <c r="K18" s="56"/>
      <c r="L18" s="56"/>
      <c r="M18" s="57"/>
      <c r="N18" s="53"/>
      <c r="O18" s="53"/>
      <c r="P18" s="53"/>
      <c r="Q18" s="53"/>
      <c r="R18" s="53"/>
      <c r="S18" s="53"/>
      <c r="T18" s="53"/>
      <c r="U18" s="53"/>
      <c r="V18" s="53"/>
    </row>
    <row r="19" spans="1:22" ht="14.25" customHeight="1" x14ac:dyDescent="0.2">
      <c r="A19" s="77" t="s">
        <v>125</v>
      </c>
      <c r="B19" s="78"/>
      <c r="C19" s="58"/>
      <c r="D19" s="58"/>
      <c r="E19" s="58"/>
      <c r="F19" s="58"/>
      <c r="G19" s="59"/>
      <c r="H19" s="59"/>
      <c r="I19" s="59"/>
      <c r="J19" s="59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  <c r="V19" s="62"/>
    </row>
    <row r="20" spans="1:22" x14ac:dyDescent="0.2">
      <c r="A20" s="79"/>
      <c r="B20" s="63" t="s">
        <v>126</v>
      </c>
      <c r="C20" s="54"/>
      <c r="D20" s="54"/>
      <c r="E20" s="54"/>
      <c r="F20" s="54"/>
      <c r="G20" s="55"/>
      <c r="H20" s="55"/>
      <c r="I20" s="55"/>
      <c r="J20" s="55"/>
      <c r="K20" s="56"/>
      <c r="L20" s="56"/>
      <c r="M20" s="57"/>
      <c r="N20" s="53"/>
      <c r="O20" s="53"/>
      <c r="P20" s="53"/>
      <c r="Q20" s="53"/>
      <c r="R20" s="53"/>
      <c r="S20" s="53"/>
      <c r="T20" s="53"/>
      <c r="U20" s="53"/>
      <c r="V20" s="53"/>
    </row>
    <row r="21" spans="1:22" x14ac:dyDescent="0.2">
      <c r="A21" s="80"/>
      <c r="B21" s="63" t="s">
        <v>127</v>
      </c>
      <c r="C21" s="54"/>
      <c r="D21" s="54"/>
      <c r="E21" s="54"/>
      <c r="F21" s="54"/>
      <c r="G21" s="55"/>
      <c r="H21" s="55"/>
      <c r="I21" s="55"/>
      <c r="J21" s="55"/>
      <c r="K21" s="56"/>
      <c r="L21" s="56"/>
      <c r="M21" s="57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4.25" customHeight="1" x14ac:dyDescent="0.2">
      <c r="A22" s="77" t="s">
        <v>128</v>
      </c>
      <c r="B22" s="78"/>
      <c r="C22" s="58"/>
      <c r="D22" s="58"/>
      <c r="E22" s="58"/>
      <c r="F22" s="58"/>
      <c r="G22" s="59"/>
      <c r="H22" s="59"/>
      <c r="I22" s="59"/>
      <c r="J22" s="59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  <c r="V22" s="62"/>
    </row>
    <row r="23" spans="1:22" x14ac:dyDescent="0.2">
      <c r="A23" s="79"/>
      <c r="B23" s="63" t="s">
        <v>129</v>
      </c>
      <c r="C23" s="54"/>
      <c r="D23" s="54"/>
      <c r="E23" s="54"/>
      <c r="F23" s="54"/>
      <c r="G23" s="55"/>
      <c r="H23" s="55"/>
      <c r="I23" s="55"/>
      <c r="J23" s="55"/>
      <c r="K23" s="56"/>
      <c r="L23" s="56"/>
      <c r="M23" s="57"/>
      <c r="N23" s="53"/>
      <c r="O23" s="53"/>
      <c r="P23" s="53"/>
      <c r="Q23" s="53"/>
      <c r="R23" s="53"/>
      <c r="S23" s="53"/>
      <c r="T23" s="53"/>
      <c r="U23" s="53"/>
      <c r="V23" s="53"/>
    </row>
    <row r="24" spans="1:22" x14ac:dyDescent="0.2">
      <c r="A24" s="80"/>
      <c r="B24" s="63" t="s">
        <v>130</v>
      </c>
      <c r="C24" s="54"/>
      <c r="D24" s="54"/>
      <c r="E24" s="54"/>
      <c r="F24" s="54"/>
      <c r="G24" s="55"/>
      <c r="H24" s="55"/>
      <c r="I24" s="55"/>
      <c r="J24" s="55"/>
      <c r="K24" s="56"/>
      <c r="L24" s="56"/>
      <c r="M24" s="57"/>
      <c r="N24" s="53"/>
      <c r="O24" s="53"/>
      <c r="P24" s="53"/>
      <c r="Q24" s="53"/>
      <c r="R24" s="53"/>
      <c r="S24" s="53"/>
      <c r="T24" s="53"/>
      <c r="U24" s="53"/>
      <c r="V24" s="53"/>
    </row>
    <row r="25" spans="1:22" s="65" customFormat="1" x14ac:dyDescent="0.2">
      <c r="O25" s="66"/>
      <c r="P25" s="66"/>
      <c r="Q25" s="66"/>
      <c r="R25" s="66"/>
    </row>
  </sheetData>
  <sheetProtection algorithmName="SHA-512" hashValue="t6e42t1dSy2LzkCKiBNVSimDgxyLuQxFCWYxbogqjzKFkP314Aa5szbq6K3CIY5/Pqt0evpX1ejUuWvWgZRW2Q==" saltValue="L8DR3Z6IMIpsTbbFkrbtYw==" spinCount="100000" sheet="1" objects="1" scenarios="1"/>
  <mergeCells count="13">
    <mergeCell ref="A3:B3"/>
    <mergeCell ref="A1:L1"/>
    <mergeCell ref="A2:B2"/>
    <mergeCell ref="A5:A7"/>
    <mergeCell ref="M1:V1"/>
    <mergeCell ref="A22:B22"/>
    <mergeCell ref="A23:A24"/>
    <mergeCell ref="A8:B8"/>
    <mergeCell ref="A9:A12"/>
    <mergeCell ref="A13:B13"/>
    <mergeCell ref="A14:A18"/>
    <mergeCell ref="A19:B19"/>
    <mergeCell ref="A20:A21"/>
  </mergeCells>
  <pageMargins left="0.9055118110236221" right="0.39370078740157483" top="1.3779527559055118" bottom="0.78740157480314965" header="0.31496062992125984" footer="0.31496062992125984"/>
  <pageSetup paperSize="9" orientation="landscape" verticalDpi="0" r:id="rId1"/>
  <headerFooter>
    <oddHeader xml:space="preserve">&amp;L&amp;G&amp;R&amp;12Formulario di verifica dell'ermeticità all'aria
Versione BD MZ 2022.1.2
</oddHeader>
    <oddFooter>&amp;R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E011-E1A5-4228-AFE5-0DC7E5B422B9}">
  <dimension ref="A1:C125"/>
  <sheetViews>
    <sheetView tabSelected="1" view="pageLayout" zoomScaleNormal="100" workbookViewId="0">
      <selection activeCell="C4" sqref="C4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51</v>
      </c>
    </row>
    <row r="2" spans="1:3" x14ac:dyDescent="0.2">
      <c r="C2" s="30" t="s">
        <v>6</v>
      </c>
    </row>
    <row r="3" spans="1:3" s="33" customFormat="1" ht="35.25" customHeight="1" x14ac:dyDescent="0.25">
      <c r="A3" s="31" t="s">
        <v>52</v>
      </c>
      <c r="B3" s="32" t="s">
        <v>53</v>
      </c>
      <c r="C3" s="29" t="s">
        <v>54</v>
      </c>
    </row>
    <row r="4" spans="1:3" s="33" customFormat="1" ht="18" customHeight="1" x14ac:dyDescent="0.25">
      <c r="A4" s="34" t="s">
        <v>55</v>
      </c>
      <c r="B4" s="34" t="s">
        <v>56</v>
      </c>
      <c r="C4" s="35"/>
    </row>
    <row r="5" spans="1:3" s="33" customFormat="1" ht="18" customHeight="1" x14ac:dyDescent="0.25">
      <c r="A5" s="34" t="s">
        <v>57</v>
      </c>
      <c r="B5" s="34" t="s">
        <v>58</v>
      </c>
      <c r="C5" s="35"/>
    </row>
    <row r="6" spans="1:3" s="33" customFormat="1" ht="28.5" customHeight="1" x14ac:dyDescent="0.25">
      <c r="A6" s="36" t="s">
        <v>59</v>
      </c>
      <c r="B6" s="34" t="s">
        <v>58</v>
      </c>
      <c r="C6" s="35"/>
    </row>
    <row r="7" spans="1:3" s="33" customFormat="1" ht="28.5" customHeight="1" x14ac:dyDescent="0.25">
      <c r="A7" s="36" t="s">
        <v>60</v>
      </c>
      <c r="B7" s="34" t="s">
        <v>56</v>
      </c>
      <c r="C7" s="35"/>
    </row>
    <row r="8" spans="1:3" s="33" customFormat="1" ht="18" customHeight="1" x14ac:dyDescent="0.25">
      <c r="A8" s="34" t="s">
        <v>61</v>
      </c>
      <c r="B8" s="34" t="s">
        <v>56</v>
      </c>
      <c r="C8" s="35"/>
    </row>
    <row r="9" spans="1:3" s="33" customFormat="1" ht="18" customHeight="1" x14ac:dyDescent="0.25">
      <c r="A9" s="34" t="s">
        <v>61</v>
      </c>
      <c r="B9" s="37" t="s">
        <v>62</v>
      </c>
      <c r="C9" s="35"/>
    </row>
    <row r="10" spans="1:3" s="33" customFormat="1" ht="18" customHeight="1" x14ac:dyDescent="0.25">
      <c r="A10" s="34" t="s">
        <v>63</v>
      </c>
      <c r="B10" s="34" t="s">
        <v>64</v>
      </c>
      <c r="C10" s="35"/>
    </row>
    <row r="11" spans="1:3" s="33" customFormat="1" ht="28.5" customHeight="1" x14ac:dyDescent="0.25">
      <c r="A11" s="36" t="s">
        <v>65</v>
      </c>
      <c r="B11" s="34" t="s">
        <v>58</v>
      </c>
      <c r="C11" s="35"/>
    </row>
    <row r="12" spans="1:3" s="33" customFormat="1" ht="28.5" customHeight="1" x14ac:dyDescent="0.25">
      <c r="A12" s="36" t="s">
        <v>66</v>
      </c>
      <c r="B12" s="34" t="s">
        <v>56</v>
      </c>
      <c r="C12" s="35"/>
    </row>
    <row r="13" spans="1:3" s="33" customFormat="1" ht="17.25" customHeight="1" x14ac:dyDescent="0.25">
      <c r="A13" s="36" t="s">
        <v>67</v>
      </c>
      <c r="B13" s="34" t="s">
        <v>56</v>
      </c>
      <c r="C13" s="35"/>
    </row>
    <row r="14" spans="1:3" s="33" customFormat="1" ht="29.25" customHeight="1" x14ac:dyDescent="0.25">
      <c r="A14" s="34" t="s">
        <v>68</v>
      </c>
      <c r="B14" s="36" t="s">
        <v>69</v>
      </c>
      <c r="C14" s="35"/>
    </row>
    <row r="15" spans="1:3" s="33" customFormat="1" ht="18" customHeight="1" x14ac:dyDescent="0.25">
      <c r="A15" s="34" t="s">
        <v>70</v>
      </c>
      <c r="B15" s="34" t="s">
        <v>56</v>
      </c>
      <c r="C15" s="35"/>
    </row>
    <row r="16" spans="1:3" s="33" customFormat="1" ht="18" customHeight="1" x14ac:dyDescent="0.25">
      <c r="A16" s="34" t="s">
        <v>71</v>
      </c>
      <c r="B16" s="34" t="s">
        <v>64</v>
      </c>
      <c r="C16" s="35"/>
    </row>
    <row r="17" spans="1:3" s="33" customFormat="1" ht="28.5" customHeight="1" x14ac:dyDescent="0.25">
      <c r="A17" s="36" t="s">
        <v>72</v>
      </c>
      <c r="B17" s="36" t="s">
        <v>73</v>
      </c>
      <c r="C17" s="35"/>
    </row>
    <row r="18" spans="1:3" s="33" customFormat="1" ht="25.5" x14ac:dyDescent="0.25">
      <c r="A18" s="34" t="s">
        <v>74</v>
      </c>
      <c r="B18" s="36" t="s">
        <v>75</v>
      </c>
      <c r="C18" s="35"/>
    </row>
    <row r="19" spans="1:3" s="33" customFormat="1" ht="25.5" x14ac:dyDescent="0.25">
      <c r="A19" s="34" t="s">
        <v>76</v>
      </c>
      <c r="B19" s="36" t="s">
        <v>75</v>
      </c>
      <c r="C19" s="35"/>
    </row>
    <row r="20" spans="1:3" s="33" customFormat="1" ht="18" customHeight="1" x14ac:dyDescent="0.25">
      <c r="A20" s="36" t="s">
        <v>77</v>
      </c>
      <c r="B20" s="34" t="s">
        <v>64</v>
      </c>
      <c r="C20" s="35"/>
    </row>
    <row r="21" spans="1:3" s="33" customFormat="1" ht="18" customHeight="1" x14ac:dyDescent="0.25">
      <c r="A21" s="34" t="s">
        <v>78</v>
      </c>
      <c r="B21" s="37" t="s">
        <v>79</v>
      </c>
      <c r="C21" s="35"/>
    </row>
    <row r="22" spans="1:3" s="33" customFormat="1" ht="18" customHeight="1" x14ac:dyDescent="0.25">
      <c r="A22" s="36" t="s">
        <v>80</v>
      </c>
      <c r="B22" s="37" t="s">
        <v>79</v>
      </c>
      <c r="C22" s="35"/>
    </row>
    <row r="23" spans="1:3" s="33" customFormat="1" ht="38.25" x14ac:dyDescent="0.25">
      <c r="A23" s="36" t="s">
        <v>81</v>
      </c>
      <c r="B23" s="36" t="s">
        <v>82</v>
      </c>
      <c r="C23" s="35"/>
    </row>
    <row r="24" spans="1:3" s="33" customFormat="1" ht="18" customHeight="1" x14ac:dyDescent="0.25">
      <c r="A24" s="34" t="s">
        <v>83</v>
      </c>
      <c r="B24" s="37" t="s">
        <v>62</v>
      </c>
      <c r="C24" s="35"/>
    </row>
    <row r="25" spans="1:3" s="33" customFormat="1" ht="18" customHeight="1" x14ac:dyDescent="0.25">
      <c r="A25" s="34" t="s">
        <v>84</v>
      </c>
      <c r="B25" s="37" t="s">
        <v>62</v>
      </c>
      <c r="C25" s="35"/>
    </row>
    <row r="26" spans="1:3" s="33" customFormat="1" ht="18" customHeight="1" x14ac:dyDescent="0.25">
      <c r="A26" s="34" t="s">
        <v>85</v>
      </c>
      <c r="B26" s="37" t="s">
        <v>62</v>
      </c>
      <c r="C26" s="35"/>
    </row>
    <row r="27" spans="1:3" s="33" customFormat="1" ht="18" customHeight="1" x14ac:dyDescent="0.25">
      <c r="A27" s="34" t="s">
        <v>86</v>
      </c>
      <c r="B27" s="34" t="s">
        <v>56</v>
      </c>
      <c r="C27" s="35"/>
    </row>
    <row r="28" spans="1:3" s="33" customFormat="1" ht="18" customHeight="1" x14ac:dyDescent="0.25">
      <c r="A28" s="34" t="s">
        <v>87</v>
      </c>
      <c r="B28" s="37" t="s">
        <v>62</v>
      </c>
      <c r="C28" s="35"/>
    </row>
    <row r="29" spans="1:3" s="33" customFormat="1" ht="18" customHeight="1" x14ac:dyDescent="0.25">
      <c r="A29" s="34" t="s">
        <v>88</v>
      </c>
      <c r="B29" s="37" t="s">
        <v>89</v>
      </c>
      <c r="C29" s="35"/>
    </row>
    <row r="30" spans="1:3" s="33" customFormat="1" ht="18" customHeight="1" x14ac:dyDescent="0.25">
      <c r="A30" s="34" t="s">
        <v>90</v>
      </c>
      <c r="B30" s="34" t="s">
        <v>64</v>
      </c>
      <c r="C30" s="35"/>
    </row>
    <row r="31" spans="1:3" s="33" customFormat="1" ht="18" customHeight="1" x14ac:dyDescent="0.25">
      <c r="A31" s="34" t="s">
        <v>91</v>
      </c>
      <c r="B31" s="34" t="s">
        <v>64</v>
      </c>
      <c r="C31" s="35"/>
    </row>
    <row r="32" spans="1:3" s="33" customFormat="1" ht="18" customHeight="1" x14ac:dyDescent="0.25">
      <c r="A32" s="34" t="s">
        <v>92</v>
      </c>
      <c r="B32" s="34" t="s">
        <v>64</v>
      </c>
      <c r="C32" s="35"/>
    </row>
    <row r="33" spans="1:3" s="33" customFormat="1" ht="18" customHeight="1" x14ac:dyDescent="0.25">
      <c r="A33" s="34" t="s">
        <v>93</v>
      </c>
      <c r="B33" s="34" t="s">
        <v>64</v>
      </c>
      <c r="C33" s="35"/>
    </row>
    <row r="34" spans="1:3" s="33" customFormat="1" ht="18" customHeight="1" x14ac:dyDescent="0.25">
      <c r="A34" s="34" t="s">
        <v>94</v>
      </c>
      <c r="B34" s="34" t="s">
        <v>64</v>
      </c>
      <c r="C34" s="35"/>
    </row>
    <row r="35" spans="1:3" s="33" customFormat="1" ht="18" customHeight="1" x14ac:dyDescent="0.25">
      <c r="A35" s="34" t="s">
        <v>95</v>
      </c>
      <c r="B35" s="34" t="s">
        <v>64</v>
      </c>
      <c r="C35" s="35"/>
    </row>
    <row r="36" spans="1:3" s="33" customFormat="1" ht="18" customHeight="1" x14ac:dyDescent="0.25">
      <c r="A36" s="36" t="s">
        <v>96</v>
      </c>
      <c r="B36" s="34" t="s">
        <v>64</v>
      </c>
      <c r="C36" s="35"/>
    </row>
    <row r="37" spans="1:3" s="33" customFormat="1" ht="18" customHeight="1" x14ac:dyDescent="0.25">
      <c r="A37" s="36" t="s">
        <v>97</v>
      </c>
      <c r="B37" s="37" t="s">
        <v>79</v>
      </c>
      <c r="C37" s="35"/>
    </row>
    <row r="38" spans="1:3" s="33" customFormat="1" ht="18" customHeight="1" x14ac:dyDescent="0.25">
      <c r="A38" s="34" t="s">
        <v>98</v>
      </c>
      <c r="B38" s="34" t="s">
        <v>62</v>
      </c>
      <c r="C38" s="35"/>
    </row>
    <row r="39" spans="1:3" s="33" customFormat="1" ht="18" customHeight="1" x14ac:dyDescent="0.25">
      <c r="A39" s="34" t="s">
        <v>99</v>
      </c>
      <c r="B39" s="37" t="s">
        <v>79</v>
      </c>
      <c r="C39" s="35"/>
    </row>
    <row r="40" spans="1:3" s="33" customFormat="1" ht="18" customHeight="1" x14ac:dyDescent="0.25">
      <c r="A40" s="38" t="s">
        <v>100</v>
      </c>
      <c r="B40" s="39"/>
      <c r="C40" s="102"/>
    </row>
    <row r="41" spans="1:3" ht="25.5" x14ac:dyDescent="0.2">
      <c r="A41" s="40"/>
      <c r="B41" s="41" t="s">
        <v>101</v>
      </c>
      <c r="C41" s="103"/>
    </row>
    <row r="42" spans="1:3" x14ac:dyDescent="0.2">
      <c r="A42" s="40"/>
      <c r="B42" s="40"/>
      <c r="C42" s="103"/>
    </row>
    <row r="43" spans="1:3" x14ac:dyDescent="0.2">
      <c r="A43" s="40"/>
      <c r="B43" s="40"/>
      <c r="C43" s="103"/>
    </row>
    <row r="44" spans="1:3" x14ac:dyDescent="0.2">
      <c r="A44" s="40"/>
      <c r="B44" s="42" t="s">
        <v>102</v>
      </c>
      <c r="C44" s="103"/>
    </row>
    <row r="45" spans="1:3" x14ac:dyDescent="0.2">
      <c r="A45" s="40"/>
      <c r="B45" s="40"/>
      <c r="C45" s="103"/>
    </row>
    <row r="46" spans="1:3" x14ac:dyDescent="0.2">
      <c r="A46" s="43"/>
      <c r="B46" s="43"/>
      <c r="C46" s="104"/>
    </row>
    <row r="47" spans="1:3" x14ac:dyDescent="0.2">
      <c r="A47" s="4"/>
      <c r="B47" s="4"/>
      <c r="C47" s="4"/>
    </row>
    <row r="48" spans="1:3" x14ac:dyDescent="0.2">
      <c r="A48" s="105" t="s">
        <v>103</v>
      </c>
      <c r="B48" s="106"/>
      <c r="C48" s="107"/>
    </row>
    <row r="49" spans="1:3" x14ac:dyDescent="0.2">
      <c r="A49" s="90"/>
      <c r="B49" s="91"/>
      <c r="C49" s="92"/>
    </row>
    <row r="50" spans="1:3" x14ac:dyDescent="0.2">
      <c r="A50" s="90"/>
      <c r="B50" s="91"/>
      <c r="C50" s="92"/>
    </row>
    <row r="51" spans="1:3" x14ac:dyDescent="0.2">
      <c r="A51" s="90"/>
      <c r="B51" s="91"/>
      <c r="C51" s="92"/>
    </row>
    <row r="52" spans="1:3" x14ac:dyDescent="0.2">
      <c r="A52" s="90"/>
      <c r="B52" s="91"/>
      <c r="C52" s="92"/>
    </row>
    <row r="53" spans="1:3" x14ac:dyDescent="0.2">
      <c r="A53" s="90"/>
      <c r="B53" s="91"/>
      <c r="C53" s="92"/>
    </row>
    <row r="54" spans="1:3" ht="54" customHeight="1" x14ac:dyDescent="0.2">
      <c r="A54" s="93" t="s">
        <v>104</v>
      </c>
      <c r="B54" s="94"/>
      <c r="C54" s="95"/>
    </row>
    <row r="55" spans="1:3" ht="54" customHeight="1" x14ac:dyDescent="0.2">
      <c r="A55" s="96" t="s">
        <v>105</v>
      </c>
      <c r="B55" s="97"/>
      <c r="C55" s="98"/>
    </row>
    <row r="56" spans="1:3" x14ac:dyDescent="0.2">
      <c r="A56" s="4"/>
      <c r="B56" s="4"/>
      <c r="C56" s="4"/>
    </row>
    <row r="57" spans="1:3" ht="54" customHeight="1" x14ac:dyDescent="0.2">
      <c r="A57" s="99" t="s">
        <v>106</v>
      </c>
      <c r="B57" s="100"/>
      <c r="C57" s="101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B124" s="4"/>
      <c r="C124" s="4"/>
    </row>
    <row r="125" spans="1:3" x14ac:dyDescent="0.2">
      <c r="B125" s="4"/>
      <c r="C125" s="4"/>
    </row>
  </sheetData>
  <sheetProtection algorithmName="SHA-512" hashValue="5/njoR8G5xIIOZ4VMcbnrNRhZ7VnGdwVyUKE3n3Rnwa5U5ZyBOTJOkA6OLScrn1r+WdhQVGh4auFpJWv87Y9ew==" saltValue="+3FwKNh5VzPV++t9CIBr5A==" spinCount="100000" sheet="1" objects="1" scenarios="1"/>
  <mergeCells count="10">
    <mergeCell ref="A53:C53"/>
    <mergeCell ref="A54:C54"/>
    <mergeCell ref="A55:C55"/>
    <mergeCell ref="A57:C57"/>
    <mergeCell ref="C40:C46"/>
    <mergeCell ref="A48:C48"/>
    <mergeCell ref="A49:C49"/>
    <mergeCell ref="A50:C50"/>
    <mergeCell ref="A51:C51"/>
    <mergeCell ref="A52:C52"/>
  </mergeCells>
  <pageMargins left="0.9055118110236221" right="0.47244094488188981" top="1.3779527559055118" bottom="0.78740157480314965" header="0.31496062992125984" footer="0.31496062992125984"/>
  <pageSetup paperSize="9" orientation="portrait" verticalDpi="0" r:id="rId1"/>
  <headerFooter>
    <oddHeader xml:space="preserve">&amp;L&amp;G&amp;RFormulario di verifica dell'ermeticità all'aria
Versione BD MZ 2022.1.2
</oddHeader>
    <oddFooter>&amp;R Seite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Verifica</vt:lpstr>
      <vt:lpstr>Riepilogo</vt:lpstr>
      <vt:lpstr>Dati dell’edificio</vt:lpstr>
      <vt:lpstr>Preparazione</vt:lpstr>
      <vt:lpstr>Bauart2</vt:lpstr>
      <vt:lpstr>'Dati dell’edificio'!Druckbereich</vt:lpstr>
      <vt:lpstr>Riepilogo!Druckbereich</vt:lpstr>
      <vt:lpstr>Verifica!Druckbereich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Notter Gregor HSLU T&amp;A</cp:lastModifiedBy>
  <cp:lastPrinted>2019-04-05T09:14:49Z</cp:lastPrinted>
  <dcterms:created xsi:type="dcterms:W3CDTF">2016-11-18T13:49:01Z</dcterms:created>
  <dcterms:modified xsi:type="dcterms:W3CDTF">2022-06-02T14:40:26Z</dcterms:modified>
</cp:coreProperties>
</file>