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03_Zertifizierung\41_Dokumente\428_Hilfstools\01a_Abluftanlagen mit ALD\01_Gültig\"/>
    </mc:Choice>
  </mc:AlternateContent>
  <xr:revisionPtr revIDLastSave="0" documentId="8_{2895E9AB-33A1-4F0A-9BBD-C9E014F330F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achweis" sheetId="1" r:id="rId1"/>
    <sheet name="Uebersetzung" sheetId="2" state="hidden" r:id="rId2"/>
  </sheets>
  <externalReferences>
    <externalReference r:id="rId3"/>
  </externalReferences>
  <definedNames>
    <definedName name="MUKEN">[1]Nachweis!$Q$2</definedName>
    <definedName name="Standard">Nachweis!$Q$8:$Q$10</definedName>
    <definedName name="Status">Nachweis!$N$7:$N$10</definedName>
    <definedName name="Status1">Nachweis!$N$8:$N$10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3" i="1" l="1"/>
  <c r="H114" i="1"/>
  <c r="G112" i="1"/>
  <c r="H3" i="2" l="1"/>
  <c r="H2" i="2"/>
  <c r="H1" i="2"/>
  <c r="D45" i="2" s="1"/>
  <c r="C70" i="1" s="1"/>
  <c r="D172" i="2" l="1"/>
  <c r="D10" i="2"/>
  <c r="B11" i="1" s="1"/>
  <c r="D215" i="2"/>
  <c r="D279" i="2"/>
  <c r="D194" i="2"/>
  <c r="D236" i="2"/>
  <c r="D258" i="2"/>
  <c r="D25" i="2"/>
  <c r="D29" i="2"/>
  <c r="B14" i="1" s="1"/>
  <c r="D33" i="2"/>
  <c r="D37" i="2"/>
  <c r="C47" i="1" s="1"/>
  <c r="D41" i="2"/>
  <c r="C59" i="1" s="1"/>
  <c r="D49" i="2"/>
  <c r="D53" i="2"/>
  <c r="D57" i="2"/>
  <c r="D61" i="2"/>
  <c r="B103" i="1" s="1"/>
  <c r="D65" i="2"/>
  <c r="D69" i="2"/>
  <c r="D73" i="2"/>
  <c r="B112" i="1" s="1"/>
  <c r="D77" i="2"/>
  <c r="D81" i="2"/>
  <c r="D85" i="2"/>
  <c r="D89" i="2"/>
  <c r="D93" i="2"/>
  <c r="D97" i="2"/>
  <c r="D101" i="2"/>
  <c r="D105" i="2"/>
  <c r="D109" i="2"/>
  <c r="D113" i="2"/>
  <c r="D117" i="2"/>
  <c r="D121" i="2"/>
  <c r="D125" i="2"/>
  <c r="D129" i="2"/>
  <c r="D133" i="2"/>
  <c r="D137" i="2"/>
  <c r="D141" i="2"/>
  <c r="D145" i="2"/>
  <c r="D149" i="2"/>
  <c r="D153" i="2"/>
  <c r="D157" i="2"/>
  <c r="D161" i="2"/>
  <c r="D165" i="2"/>
  <c r="D169" i="2"/>
  <c r="D173" i="2"/>
  <c r="D177" i="2"/>
  <c r="D181" i="2"/>
  <c r="D185" i="2"/>
  <c r="D189" i="2"/>
  <c r="D193" i="2"/>
  <c r="D197" i="2"/>
  <c r="D201" i="2"/>
  <c r="D205" i="2"/>
  <c r="D209" i="2"/>
  <c r="D213" i="2"/>
  <c r="D217" i="2"/>
  <c r="D221" i="2"/>
  <c r="D225" i="2"/>
  <c r="D229" i="2"/>
  <c r="D233" i="2"/>
  <c r="D237" i="2"/>
  <c r="D241" i="2"/>
  <c r="D245" i="2"/>
  <c r="D249" i="2"/>
  <c r="D253" i="2"/>
  <c r="D257" i="2"/>
  <c r="D261" i="2"/>
  <c r="D265" i="2"/>
  <c r="D269" i="2"/>
  <c r="D273" i="2"/>
  <c r="D277" i="2"/>
  <c r="D281" i="2"/>
  <c r="D12" i="2"/>
  <c r="F11" i="1" s="1"/>
  <c r="D16" i="2"/>
  <c r="D20" i="2"/>
  <c r="B13" i="1" s="1"/>
  <c r="D9" i="2"/>
  <c r="B10" i="1" s="1"/>
  <c r="D4" i="2"/>
  <c r="E3" i="1" s="1"/>
  <c r="D26" i="2"/>
  <c r="C30" i="1" s="1"/>
  <c r="D30" i="2"/>
  <c r="D34" i="2"/>
  <c r="D38" i="2"/>
  <c r="B53" i="1" s="1"/>
  <c r="D42" i="2"/>
  <c r="D46" i="2"/>
  <c r="D50" i="2"/>
  <c r="D54" i="2"/>
  <c r="B88" i="1" s="1"/>
  <c r="D58" i="2"/>
  <c r="B97" i="1" s="1"/>
  <c r="D62" i="2"/>
  <c r="C106" i="1" s="1"/>
  <c r="D66" i="2"/>
  <c r="D70" i="2"/>
  <c r="H109" i="1" s="1"/>
  <c r="D74" i="2"/>
  <c r="B113" i="1" s="1"/>
  <c r="D78" i="2"/>
  <c r="D82" i="2"/>
  <c r="D27" i="2"/>
  <c r="D35" i="2"/>
  <c r="C42" i="1" s="1"/>
  <c r="D43" i="2"/>
  <c r="C65" i="1" s="1"/>
  <c r="D51" i="2"/>
  <c r="D59" i="2"/>
  <c r="C100" i="1" s="1"/>
  <c r="D67" i="2"/>
  <c r="D75" i="2"/>
  <c r="B114" i="1" s="1"/>
  <c r="D83" i="2"/>
  <c r="D88" i="2"/>
  <c r="D94" i="2"/>
  <c r="D99" i="2"/>
  <c r="D104" i="2"/>
  <c r="D110" i="2"/>
  <c r="D115" i="2"/>
  <c r="D120" i="2"/>
  <c r="D126" i="2"/>
  <c r="D131" i="2"/>
  <c r="D136" i="2"/>
  <c r="D142" i="2"/>
  <c r="D147" i="2"/>
  <c r="D152" i="2"/>
  <c r="D158" i="2"/>
  <c r="D163" i="2"/>
  <c r="D168" i="2"/>
  <c r="D174" i="2"/>
  <c r="D179" i="2"/>
  <c r="D184" i="2"/>
  <c r="D190" i="2"/>
  <c r="D195" i="2"/>
  <c r="D200" i="2"/>
  <c r="D206" i="2"/>
  <c r="D211" i="2"/>
  <c r="D216" i="2"/>
  <c r="D222" i="2"/>
  <c r="D227" i="2"/>
  <c r="D232" i="2"/>
  <c r="D238" i="2"/>
  <c r="D243" i="2"/>
  <c r="D248" i="2"/>
  <c r="D254" i="2"/>
  <c r="D259" i="2"/>
  <c r="D264" i="2"/>
  <c r="D270" i="2"/>
  <c r="D275" i="2"/>
  <c r="D280" i="2"/>
  <c r="D13" i="2"/>
  <c r="D18" i="2"/>
  <c r="E5" i="1" s="1"/>
  <c r="D8" i="2"/>
  <c r="H7" i="1" s="1"/>
  <c r="D7" i="2"/>
  <c r="B8" i="1" s="1"/>
  <c r="D28" i="2"/>
  <c r="D36" i="2"/>
  <c r="C44" i="1" s="1"/>
  <c r="D44" i="2"/>
  <c r="C67" i="1" s="1"/>
  <c r="D52" i="2"/>
  <c r="D60" i="2"/>
  <c r="D68" i="2"/>
  <c r="D76" i="2"/>
  <c r="D84" i="2"/>
  <c r="D90" i="2"/>
  <c r="D95" i="2"/>
  <c r="D100" i="2"/>
  <c r="D106" i="2"/>
  <c r="D111" i="2"/>
  <c r="D116" i="2"/>
  <c r="D122" i="2"/>
  <c r="D127" i="2"/>
  <c r="D132" i="2"/>
  <c r="D138" i="2"/>
  <c r="D143" i="2"/>
  <c r="D148" i="2"/>
  <c r="D154" i="2"/>
  <c r="D159" i="2"/>
  <c r="D164" i="2"/>
  <c r="D170" i="2"/>
  <c r="D175" i="2"/>
  <c r="D180" i="2"/>
  <c r="D186" i="2"/>
  <c r="D191" i="2"/>
  <c r="D196" i="2"/>
  <c r="D202" i="2"/>
  <c r="D207" i="2"/>
  <c r="D212" i="2"/>
  <c r="D218" i="2"/>
  <c r="D223" i="2"/>
  <c r="D228" i="2"/>
  <c r="D234" i="2"/>
  <c r="D239" i="2"/>
  <c r="D244" i="2"/>
  <c r="D250" i="2"/>
  <c r="D255" i="2"/>
  <c r="D260" i="2"/>
  <c r="D266" i="2"/>
  <c r="D271" i="2"/>
  <c r="D276" i="2"/>
  <c r="D282" i="2"/>
  <c r="D14" i="2"/>
  <c r="D19" i="2"/>
  <c r="H8" i="1" s="1"/>
  <c r="D5" i="2"/>
  <c r="J1" i="1" s="1"/>
  <c r="D23" i="2"/>
  <c r="C21" i="1" s="1"/>
  <c r="D31" i="2"/>
  <c r="D39" i="2"/>
  <c r="C56" i="1" s="1"/>
  <c r="D47" i="2"/>
  <c r="D55" i="2"/>
  <c r="C91" i="1" s="1"/>
  <c r="D63" i="2"/>
  <c r="D71" i="2"/>
  <c r="B110" i="1" s="1"/>
  <c r="D79" i="2"/>
  <c r="D86" i="2"/>
  <c r="D91" i="2"/>
  <c r="D96" i="2"/>
  <c r="D102" i="2"/>
  <c r="D107" i="2"/>
  <c r="D112" i="2"/>
  <c r="D118" i="2"/>
  <c r="D123" i="2"/>
  <c r="D128" i="2"/>
  <c r="D134" i="2"/>
  <c r="D139" i="2"/>
  <c r="D144" i="2"/>
  <c r="D150" i="2"/>
  <c r="D155" i="2"/>
  <c r="D160" i="2"/>
  <c r="D166" i="2"/>
  <c r="D171" i="2"/>
  <c r="D176" i="2"/>
  <c r="D182" i="2"/>
  <c r="D187" i="2"/>
  <c r="D192" i="2"/>
  <c r="D198" i="2"/>
  <c r="D203" i="2"/>
  <c r="D208" i="2"/>
  <c r="D214" i="2"/>
  <c r="D219" i="2"/>
  <c r="D224" i="2"/>
  <c r="D230" i="2"/>
  <c r="D235" i="2"/>
  <c r="D240" i="2"/>
  <c r="D246" i="2"/>
  <c r="D251" i="2"/>
  <c r="D256" i="2"/>
  <c r="D262" i="2"/>
  <c r="D267" i="2"/>
  <c r="D272" i="2"/>
  <c r="D278" i="2"/>
  <c r="D283" i="2"/>
  <c r="D15" i="2"/>
  <c r="D21" i="2"/>
  <c r="B16" i="1" s="1"/>
  <c r="D6" i="2"/>
  <c r="B7" i="1" s="1"/>
  <c r="D24" i="2"/>
  <c r="C24" i="1" s="1"/>
  <c r="D32" i="2"/>
  <c r="D40" i="2"/>
  <c r="D48" i="2"/>
  <c r="D56" i="2"/>
  <c r="C94" i="1" s="1"/>
  <c r="D64" i="2"/>
  <c r="D72" i="2"/>
  <c r="B111" i="1" s="1"/>
  <c r="D80" i="2"/>
  <c r="D87" i="2"/>
  <c r="D92" i="2"/>
  <c r="D98" i="2"/>
  <c r="D103" i="2"/>
  <c r="D108" i="2"/>
  <c r="D114" i="2"/>
  <c r="D119" i="2"/>
  <c r="D124" i="2"/>
  <c r="D130" i="2"/>
  <c r="D135" i="2"/>
  <c r="D140" i="2"/>
  <c r="D146" i="2"/>
  <c r="D151" i="2"/>
  <c r="D156" i="2"/>
  <c r="D162" i="2"/>
  <c r="D22" i="2"/>
  <c r="C19" i="1" s="1"/>
  <c r="D274" i="2"/>
  <c r="D252" i="2"/>
  <c r="D231" i="2"/>
  <c r="D210" i="2"/>
  <c r="D188" i="2"/>
  <c r="D167" i="2"/>
  <c r="D17" i="2"/>
  <c r="N16" i="1" s="1"/>
  <c r="D268" i="2"/>
  <c r="D247" i="2"/>
  <c r="D226" i="2"/>
  <c r="D204" i="2"/>
  <c r="D183" i="2"/>
  <c r="D11" i="2"/>
  <c r="F10" i="1" s="1"/>
  <c r="D263" i="2"/>
  <c r="D242" i="2"/>
  <c r="D220" i="2"/>
  <c r="D199" i="2"/>
  <c r="D178" i="2"/>
  <c r="C50" i="1" l="1"/>
  <c r="N8" i="1"/>
  <c r="N14" i="1"/>
  <c r="N15" i="1"/>
  <c r="N9" i="1"/>
  <c r="C85" i="1"/>
  <c r="B82" i="1"/>
  <c r="C79" i="1"/>
  <c r="B76" i="1"/>
  <c r="C73" i="1"/>
  <c r="G73" i="1"/>
  <c r="C34" i="1"/>
  <c r="C27" i="1"/>
  <c r="B62" i="1"/>
  <c r="B39" i="1"/>
  <c r="C36" i="1"/>
  <c r="M59" i="1" l="1"/>
  <c r="L100" i="1"/>
  <c r="L97" i="1" s="1"/>
  <c r="J97" i="1" s="1"/>
  <c r="M94" i="1"/>
  <c r="M91" i="1"/>
  <c r="M70" i="1"/>
  <c r="M42" i="1"/>
  <c r="M24" i="1"/>
  <c r="M50" i="1"/>
  <c r="M27" i="1"/>
  <c r="L106" i="1"/>
  <c r="L103" i="1" s="1"/>
  <c r="J103" i="1" s="1"/>
  <c r="L85" i="1"/>
  <c r="L82" i="1" s="1"/>
  <c r="J82" i="1" s="1"/>
  <c r="M67" i="1"/>
  <c r="M36" i="1"/>
  <c r="M19" i="1"/>
  <c r="M73" i="1"/>
  <c r="L79" i="1"/>
  <c r="L76" i="1" s="1"/>
  <c r="J76" i="1" s="1"/>
  <c r="M56" i="1"/>
  <c r="M30" i="1"/>
  <c r="M47" i="1"/>
  <c r="L39" i="1" l="1"/>
  <c r="J39" i="1" s="1"/>
  <c r="L88" i="1"/>
  <c r="J88" i="1" s="1"/>
  <c r="L53" i="1"/>
  <c r="J53" i="1" s="1"/>
  <c r="L16" i="1"/>
  <c r="J16" i="1" s="1"/>
  <c r="L62" i="1"/>
  <c r="J62" i="1" s="1"/>
  <c r="L109" i="1" l="1"/>
  <c r="J109" i="1" s="1"/>
</calcChain>
</file>

<file path=xl/sharedStrings.xml><?xml version="1.0" encoding="utf-8"?>
<sst xmlns="http://schemas.openxmlformats.org/spreadsheetml/2006/main" count="375" uniqueCount="79">
  <si>
    <t>Deklaration des Fachplaners</t>
  </si>
  <si>
    <t>Sprache:</t>
  </si>
  <si>
    <t>deutsch</t>
  </si>
  <si>
    <t>Uebersetzungsliste</t>
  </si>
  <si>
    <t>Blatt</t>
  </si>
  <si>
    <t>Zelle</t>
  </si>
  <si>
    <t>Auswahl</t>
  </si>
  <si>
    <t>französisch</t>
  </si>
  <si>
    <t>italienisch</t>
  </si>
  <si>
    <t>Nachweis</t>
  </si>
  <si>
    <t>Projektname:</t>
  </si>
  <si>
    <t>MOP-Nr.</t>
  </si>
  <si>
    <t>Gebäudeadresse:</t>
  </si>
  <si>
    <t>Fachplaner/-in:</t>
  </si>
  <si>
    <t>Firma:</t>
  </si>
  <si>
    <t>Telefon:</t>
  </si>
  <si>
    <t>E-Mail:</t>
  </si>
  <si>
    <t>Status1</t>
  </si>
  <si>
    <t>Minergie</t>
  </si>
  <si>
    <t>a)</t>
  </si>
  <si>
    <t>b)</t>
  </si>
  <si>
    <t>c)</t>
  </si>
  <si>
    <t>Ja</t>
  </si>
  <si>
    <t>Nein</t>
  </si>
  <si>
    <t>d)</t>
  </si>
  <si>
    <t>Standard</t>
  </si>
  <si>
    <t>Minergie-P</t>
  </si>
  <si>
    <t>Minergie-A</t>
  </si>
  <si>
    <t>Beilagen:</t>
  </si>
  <si>
    <t>Unterschrift Fachplaner:</t>
  </si>
  <si>
    <t xml:space="preserve">  O Begrüdung bei Antwort "Nein"</t>
  </si>
  <si>
    <t>Nachweis für Abluftanlagen mit natürlicher Nachströmung</t>
  </si>
  <si>
    <t xml:space="preserve">Version 2022.1 </t>
  </si>
  <si>
    <t>Befindet sich das Gebäude in einer Zone mit ruhiger Wohnlage?</t>
  </si>
  <si>
    <t>Falls ja, kann ein vereinfachter Nachweis nach den folgenden 3 Kriterien erfolgen:</t>
  </si>
  <si>
    <t>Schallpegeldifferenz des ALD ≥ 38 dB (Dn,e,w + Ctr ) und Fenster R’w + Ctr  ≥ 27 dB</t>
  </si>
  <si>
    <t>Einfacher rechnerischer Nachweis erfüllt</t>
  </si>
  <si>
    <t>In Zonen mit höheren Lärmbelasungen zwingend, in alllen anderen Fällen freiwillig</t>
  </si>
  <si>
    <t>1.1</t>
  </si>
  <si>
    <t>1.2</t>
  </si>
  <si>
    <t>2. Anforderungen an die Filtrierung</t>
  </si>
  <si>
    <t>Befindet sich das Gebäude in einer Zone mit guter Luftqualität (AUL1)?</t>
  </si>
  <si>
    <t>Die Anforderungen sind erfüllt, wenn pro Kategorie je mindestens eine Frage mit "Ja" beantwortet werden kann. Antworten mit "Nein" sind zu begründen.</t>
  </si>
  <si>
    <t>Aussenbeiteil-Luftdurchlässe werden in der Folge als ALD bezeichnet.</t>
  </si>
  <si>
    <t>3. Anforderungen an den Luftvolumenstrom</t>
  </si>
  <si>
    <r>
      <t xml:space="preserve">Der Luftvolumenstrom pro Zimmer mit Zuluft entspricht </t>
    </r>
    <r>
      <rPr>
        <sz val="8"/>
        <rFont val="Calibri"/>
        <family val="2"/>
      </rPr>
      <t>≥</t>
    </r>
    <r>
      <rPr>
        <sz val="9.6"/>
        <rFont val="Arial"/>
        <family val="2"/>
      </rPr>
      <t xml:space="preserve"> 30 m</t>
    </r>
    <r>
      <rPr>
        <vertAlign val="superscript"/>
        <sz val="9.6"/>
        <rFont val="Arial"/>
        <family val="2"/>
      </rPr>
      <t>3</t>
    </r>
    <r>
      <rPr>
        <sz val="9.6"/>
        <rFont val="Arial"/>
        <family val="2"/>
      </rPr>
      <t>/h</t>
    </r>
  </si>
  <si>
    <t>4. Deckung Infiltrationszuschlag auf Abluft</t>
  </si>
  <si>
    <t>Abluftmenge ist 30% grösser als der Zuluftvolumenstrom (Faktor 1.3)</t>
  </si>
  <si>
    <t>Zuschlag gemäss Nachweis der Dichtheit der Gebäudehülle</t>
  </si>
  <si>
    <t>Zuschlag in %:</t>
  </si>
  <si>
    <t xml:space="preserve">  O Datenblätter ALD</t>
  </si>
  <si>
    <t xml:space="preserve">  O Lüftungskonzept und Auslegung</t>
  </si>
  <si>
    <t xml:space="preserve">  O Detailberechnungen</t>
  </si>
  <si>
    <t>Sind die Zusatzanforderungen an Abluftanlagen mit natürlicher Nachströmung erfüllt?</t>
  </si>
  <si>
    <t>Vorgaben Kaltluftabfall (SIA382/1 2.2.5) und Raumluftgeschwindigkeit (SIA382/1 2.2.4) eingehalten</t>
  </si>
  <si>
    <t>6. Zugang und Reinigung der ALD</t>
  </si>
  <si>
    <t>5. Minimierung der Zuglufterscheinungen im Aufenthaltsbereich (SIA180 2.1.2)</t>
  </si>
  <si>
    <t>Volumenstrom an ALD und/oder Abluftventilatoren reguliert</t>
  </si>
  <si>
    <t>Minimale Abluftmenge von 30% eingehalten</t>
  </si>
  <si>
    <t>8. Wärmerückgewinnung gemäss Energiegesetz</t>
  </si>
  <si>
    <t>WRG gemäss Energiegesetz geplant und umgesetzt?</t>
  </si>
  <si>
    <t>N.A.</t>
  </si>
  <si>
    <t>9. Massnahmen zur Vermeidung von Falschluftströmungen</t>
  </si>
  <si>
    <t>Status2</t>
  </si>
  <si>
    <t>Oui</t>
  </si>
  <si>
    <t>No</t>
  </si>
  <si>
    <t>Si</t>
  </si>
  <si>
    <t>1. Anforderungen an den Schallschutz</t>
  </si>
  <si>
    <t>Nachweis Schallpegeldifferenz des ALD gemäss Tabelle in Anwendungshilfe</t>
  </si>
  <si>
    <t>Nachweis mittels Schallschutznachweis nach SIA 181 ist erfüllt</t>
  </si>
  <si>
    <t>Alle ALD sind mit Filtern der Klasse ISO ePM2,5 65% oder ISO ePM1 50% ausgerüstet</t>
  </si>
  <si>
    <t>falls ja, wird die Installation eines Filters der Klasse ISO Coarse 30 % (Grobstaubfilter ehemals G2) empfohlen</t>
  </si>
  <si>
    <t>Die normativ vorgegebenen Druckverhältnisse sind eingehalten</t>
  </si>
  <si>
    <t>Der Nachweis der einfachen Zugänglichkeit und Reinigbarkeit der ALD wird erbracht</t>
  </si>
  <si>
    <t>Massnahmen wie Rückschlagklappen wurden berücksichtigt</t>
  </si>
  <si>
    <t>Begründete Abweichung von a) ohne Einbussen in der Raumluftqualität</t>
  </si>
  <si>
    <t>Deckung der Infiltration mit Zuschlag auf Abluft gegenüber der ZUL über ALD gemäss Norm SIA 382/5:2014</t>
  </si>
  <si>
    <t>Zuschlag von 10%, Blowerdoor-Messung nach Minergie-P/-A wird eingehalten</t>
  </si>
  <si>
    <t>7. Steuerung und Regulierung des Volumenstroms gemäss Produktreglement 11.3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</si>
</sst>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b/>
      <u/>
      <sz val="18"/>
      <name val="Arial"/>
      <family val="2"/>
    </font>
    <font>
      <b/>
      <i/>
      <sz val="10"/>
      <name val="Arial"/>
      <family val="2"/>
    </font>
    <font>
      <b/>
      <i/>
      <u/>
      <sz val="12"/>
      <name val="Arial"/>
      <family val="2"/>
    </font>
    <font>
      <i/>
      <sz val="8"/>
      <name val="Arial"/>
      <family val="2"/>
    </font>
    <font>
      <sz val="7"/>
      <name val="Arial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</font>
    <font>
      <sz val="8"/>
      <name val="Calibri"/>
      <family val="2"/>
    </font>
    <font>
      <sz val="9.6"/>
      <name val="Arial"/>
      <family val="2"/>
    </font>
    <font>
      <vertAlign val="superscript"/>
      <sz val="9.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20" fillId="0" borderId="0" applyFont="0" applyFill="0" applyBorder="0" applyAlignment="0" applyProtection="0"/>
  </cellStyleXfs>
  <cellXfs count="128">
    <xf numFmtId="0" fontId="0" fillId="0" borderId="0" xfId="0"/>
    <xf numFmtId="0" fontId="9" fillId="5" borderId="13" xfId="0" applyFont="1" applyFill="1" applyBorder="1" applyAlignment="1">
      <alignment horizontal="center" wrapText="1"/>
    </xf>
    <xf numFmtId="0" fontId="9" fillId="6" borderId="13" xfId="0" applyFont="1" applyFill="1" applyBorder="1" applyAlignment="1">
      <alignment horizontal="center" wrapText="1"/>
    </xf>
    <xf numFmtId="0" fontId="5" fillId="7" borderId="0" xfId="0" applyFont="1" applyFill="1" applyAlignment="1" applyProtection="1">
      <alignment horizontal="left" wrapText="1"/>
      <protection locked="0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12" fillId="2" borderId="14" xfId="0" applyFont="1" applyFill="1" applyBorder="1" applyAlignment="1">
      <alignment horizontal="center" wrapText="1"/>
    </xf>
    <xf numFmtId="0" fontId="13" fillId="2" borderId="14" xfId="0" applyFont="1" applyFill="1" applyBorder="1" applyAlignment="1">
      <alignment horizontal="center" wrapText="1"/>
    </xf>
    <xf numFmtId="0" fontId="13" fillId="6" borderId="14" xfId="0" applyFont="1" applyFill="1" applyBorder="1" applyAlignment="1">
      <alignment horizontal="center" wrapText="1"/>
    </xf>
    <xf numFmtId="0" fontId="13" fillId="2" borderId="14" xfId="0" applyFont="1" applyFill="1" applyBorder="1" applyAlignment="1">
      <alignment horizontal="left" wrapText="1"/>
    </xf>
    <xf numFmtId="0" fontId="14" fillId="2" borderId="0" xfId="0" applyFont="1" applyFill="1" applyAlignment="1" applyProtection="1">
      <alignment horizontal="center"/>
    </xf>
    <xf numFmtId="0" fontId="4" fillId="2" borderId="0" xfId="0" applyFont="1" applyFill="1" applyAlignment="1" applyProtection="1">
      <alignment vertical="center"/>
    </xf>
    <xf numFmtId="0" fontId="15" fillId="2" borderId="0" xfId="0" applyFont="1" applyFill="1" applyAlignment="1" applyProtection="1">
      <alignment vertical="center"/>
    </xf>
    <xf numFmtId="0" fontId="16" fillId="2" borderId="0" xfId="0" applyFont="1" applyFill="1" applyAlignment="1" applyProtection="1">
      <alignment horizontal="right" vertical="center"/>
    </xf>
    <xf numFmtId="0" fontId="18" fillId="3" borderId="14" xfId="0" applyFont="1" applyFill="1" applyBorder="1" applyAlignment="1">
      <alignment wrapText="1"/>
    </xf>
    <xf numFmtId="0" fontId="18" fillId="8" borderId="14" xfId="0" applyFont="1" applyFill="1" applyBorder="1" applyAlignment="1">
      <alignment wrapText="1"/>
    </xf>
    <xf numFmtId="0" fontId="18" fillId="4" borderId="14" xfId="0" applyFont="1" applyFill="1" applyBorder="1" applyAlignment="1">
      <alignment wrapText="1"/>
    </xf>
    <xf numFmtId="0" fontId="18" fillId="6" borderId="14" xfId="0" applyFont="1" applyFill="1" applyBorder="1" applyAlignment="1">
      <alignment horizontal="center" wrapText="1"/>
    </xf>
    <xf numFmtId="0" fontId="11" fillId="0" borderId="14" xfId="0" applyFont="1" applyFill="1" applyBorder="1" applyAlignment="1">
      <alignment horizontal="center" wrapText="1"/>
    </xf>
    <xf numFmtId="0" fontId="9" fillId="0" borderId="14" xfId="0" applyFont="1" applyFill="1" applyBorder="1" applyAlignment="1">
      <alignment horizontal="center" wrapText="1"/>
    </xf>
    <xf numFmtId="0" fontId="8" fillId="0" borderId="14" xfId="0" applyFont="1" applyFill="1" applyBorder="1" applyAlignment="1">
      <alignment horizontal="center" wrapText="1"/>
    </xf>
    <xf numFmtId="0" fontId="11" fillId="0" borderId="14" xfId="0" applyFont="1" applyFill="1" applyBorder="1" applyAlignment="1">
      <alignment horizontal="left" wrapText="1"/>
    </xf>
    <xf numFmtId="0" fontId="4" fillId="0" borderId="14" xfId="0" applyFont="1" applyFill="1" applyBorder="1" applyAlignment="1">
      <alignment wrapText="1"/>
    </xf>
    <xf numFmtId="0" fontId="4" fillId="6" borderId="12" xfId="0" applyFont="1" applyFill="1" applyBorder="1" applyAlignment="1" applyProtection="1">
      <alignment horizontal="right" vertical="center"/>
    </xf>
    <xf numFmtId="0" fontId="14" fillId="2" borderId="0" xfId="0" applyFont="1" applyFill="1" applyAlignment="1" applyProtection="1">
      <alignment horizontal="center" vertical="center"/>
    </xf>
    <xf numFmtId="0" fontId="4" fillId="2" borderId="8" xfId="0" applyFont="1" applyFill="1" applyBorder="1" applyAlignment="1" applyProtection="1"/>
    <xf numFmtId="0" fontId="4" fillId="2" borderId="6" xfId="0" applyFont="1" applyFill="1" applyBorder="1" applyAlignment="1" applyProtection="1"/>
    <xf numFmtId="0" fontId="4" fillId="2" borderId="3" xfId="0" applyFont="1" applyFill="1" applyBorder="1" applyAlignment="1" applyProtection="1"/>
    <xf numFmtId="0" fontId="4" fillId="2" borderId="0" xfId="0" applyFont="1" applyFill="1" applyBorder="1" applyAlignment="1" applyProtection="1"/>
    <xf numFmtId="0" fontId="4" fillId="2" borderId="11" xfId="0" applyFont="1" applyFill="1" applyBorder="1" applyAlignment="1" applyProtection="1"/>
    <xf numFmtId="0" fontId="4" fillId="2" borderId="5" xfId="0" applyFont="1" applyFill="1" applyBorder="1" applyAlignment="1" applyProtection="1"/>
    <xf numFmtId="0" fontId="14" fillId="2" borderId="0" xfId="0" applyFont="1" applyFill="1" applyAlignment="1" applyProtection="1">
      <alignment horizontal="right" vertical="center"/>
    </xf>
    <xf numFmtId="0" fontId="0" fillId="0" borderId="0" xfId="0" applyProtection="1"/>
    <xf numFmtId="0" fontId="2" fillId="0" borderId="0" xfId="0" applyFont="1" applyAlignment="1" applyProtection="1">
      <alignment vertical="top"/>
    </xf>
    <xf numFmtId="0" fontId="0" fillId="2" borderId="6" xfId="0" applyFill="1" applyBorder="1" applyProtection="1"/>
    <xf numFmtId="0" fontId="17" fillId="2" borderId="0" xfId="0" applyFont="1" applyFill="1" applyBorder="1" applyAlignment="1" applyProtection="1">
      <alignment horizontal="center" wrapText="1"/>
    </xf>
    <xf numFmtId="0" fontId="17" fillId="2" borderId="4" xfId="0" applyFont="1" applyFill="1" applyBorder="1" applyAlignment="1" applyProtection="1">
      <alignment horizontal="center" wrapText="1"/>
    </xf>
    <xf numFmtId="0" fontId="0" fillId="0" borderId="0" xfId="0" applyFont="1" applyAlignment="1" applyProtection="1">
      <alignment vertical="top"/>
    </xf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9" borderId="5" xfId="0" applyFont="1" applyFill="1" applyBorder="1" applyAlignment="1" applyProtection="1">
      <alignment vertical="center"/>
    </xf>
    <xf numFmtId="0" fontId="2" fillId="9" borderId="5" xfId="0" applyFont="1" applyFill="1" applyBorder="1" applyAlignment="1" applyProtection="1">
      <alignment vertical="center"/>
    </xf>
    <xf numFmtId="0" fontId="8" fillId="9" borderId="5" xfId="0" applyFont="1" applyFill="1" applyBorder="1" applyAlignment="1" applyProtection="1">
      <alignment vertical="center"/>
    </xf>
    <xf numFmtId="0" fontId="5" fillId="6" borderId="12" xfId="0" applyFont="1" applyFill="1" applyBorder="1" applyAlignment="1" applyProtection="1">
      <alignment vertical="center"/>
    </xf>
    <xf numFmtId="0" fontId="0" fillId="9" borderId="0" xfId="0" applyFont="1" applyFill="1" applyAlignment="1" applyProtection="1">
      <alignment vertical="center"/>
    </xf>
    <xf numFmtId="0" fontId="2" fillId="9" borderId="0" xfId="0" applyFont="1" applyFill="1" applyAlignment="1" applyProtection="1">
      <alignment vertical="center"/>
    </xf>
    <xf numFmtId="0" fontId="8" fillId="9" borderId="0" xfId="0" applyFont="1" applyFill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horizontal="left" vertical="center"/>
    </xf>
    <xf numFmtId="0" fontId="4" fillId="0" borderId="8" xfId="0" applyFont="1" applyBorder="1" applyAlignment="1" applyProtection="1">
      <alignment horizontal="left" vertical="center"/>
    </xf>
    <xf numFmtId="0" fontId="4" fillId="0" borderId="6" xfId="0" applyFont="1" applyBorder="1" applyAlignment="1" applyProtection="1">
      <alignment vertical="center" wrapText="1"/>
    </xf>
    <xf numFmtId="0" fontId="4" fillId="0" borderId="6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vertical="center"/>
    </xf>
    <xf numFmtId="49" fontId="4" fillId="0" borderId="3" xfId="0" applyNumberFormat="1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vertical="center" wrapText="1"/>
    </xf>
    <xf numFmtId="0" fontId="4" fillId="0" borderId="4" xfId="0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11" xfId="0" applyFont="1" applyBorder="1" applyAlignment="1" applyProtection="1">
      <alignment horizontal="left" vertical="center"/>
    </xf>
    <xf numFmtId="0" fontId="4" fillId="0" borderId="5" xfId="0" applyFont="1" applyBorder="1" applyAlignment="1" applyProtection="1">
      <alignment vertical="center" wrapText="1"/>
    </xf>
    <xf numFmtId="0" fontId="4" fillId="0" borderId="5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right" vertical="center"/>
    </xf>
    <xf numFmtId="0" fontId="5" fillId="0" borderId="0" xfId="0" applyFont="1" applyAlignment="1" applyProtection="1">
      <alignment horizontal="right" vertical="center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 wrapText="1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vertical="top" wrapText="1"/>
    </xf>
    <xf numFmtId="0" fontId="4" fillId="8" borderId="16" xfId="0" applyFont="1" applyFill="1" applyBorder="1" applyAlignment="1" applyProtection="1">
      <alignment vertical="center"/>
      <protection locked="0"/>
    </xf>
    <xf numFmtId="0" fontId="13" fillId="2" borderId="14" xfId="0" applyFont="1" applyFill="1" applyBorder="1" applyAlignment="1">
      <alignment horizontal="center"/>
    </xf>
    <xf numFmtId="0" fontId="13" fillId="6" borderId="14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left"/>
    </xf>
    <xf numFmtId="0" fontId="4" fillId="0" borderId="0" xfId="0" applyFont="1" applyAlignment="1"/>
    <xf numFmtId="0" fontId="0" fillId="0" borderId="0" xfId="0" applyAlignment="1"/>
    <xf numFmtId="0" fontId="4" fillId="0" borderId="0" xfId="0" applyFont="1" applyAlignment="1" applyProtection="1">
      <alignment horizontal="right" vertical="center"/>
    </xf>
    <xf numFmtId="0" fontId="5" fillId="0" borderId="5" xfId="0" applyFont="1" applyBorder="1" applyAlignment="1" applyProtection="1">
      <alignment horizontal="right" vertical="center"/>
    </xf>
    <xf numFmtId="0" fontId="7" fillId="0" borderId="0" xfId="0" applyFont="1" applyAlignment="1" applyProtection="1">
      <alignment horizontal="right"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4" fillId="0" borderId="0" xfId="0" applyNumberFormat="1" applyFont="1" applyBorder="1" applyAlignment="1" applyProtection="1">
      <alignment horizontal="left" vertical="center"/>
    </xf>
    <xf numFmtId="0" fontId="3" fillId="3" borderId="14" xfId="0" quotePrefix="1" applyFont="1" applyFill="1" applyBorder="1" applyAlignment="1">
      <alignment wrapText="1"/>
    </xf>
    <xf numFmtId="0" fontId="3" fillId="8" borderId="14" xfId="0" applyFont="1" applyFill="1" applyBorder="1" applyAlignment="1">
      <alignment wrapText="1"/>
    </xf>
    <xf numFmtId="0" fontId="3" fillId="4" borderId="14" xfId="0" applyFont="1" applyFill="1" applyBorder="1" applyAlignment="1">
      <alignment wrapText="1"/>
    </xf>
    <xf numFmtId="0" fontId="3" fillId="3" borderId="14" xfId="0" applyFont="1" applyFill="1" applyBorder="1" applyAlignment="1">
      <alignment wrapText="1"/>
    </xf>
    <xf numFmtId="0" fontId="3" fillId="3" borderId="14" xfId="0" applyFont="1" applyFill="1" applyBorder="1" applyAlignment="1"/>
    <xf numFmtId="0" fontId="3" fillId="8" borderId="14" xfId="0" applyFont="1" applyFill="1" applyBorder="1" applyAlignment="1"/>
    <xf numFmtId="0" fontId="3" fillId="4" borderId="14" xfId="0" applyFont="1" applyFill="1" applyBorder="1" applyAlignment="1"/>
    <xf numFmtId="0" fontId="4" fillId="0" borderId="17" xfId="0" applyFont="1" applyBorder="1" applyAlignment="1" applyProtection="1">
      <alignment horizontal="left" vertical="center"/>
    </xf>
    <xf numFmtId="0" fontId="4" fillId="0" borderId="18" xfId="0" applyFont="1" applyBorder="1" applyAlignment="1" applyProtection="1">
      <alignment vertical="center" wrapText="1"/>
    </xf>
    <xf numFmtId="0" fontId="4" fillId="0" borderId="18" xfId="0" applyFont="1" applyBorder="1" applyAlignment="1" applyProtection="1">
      <alignment vertical="center"/>
    </xf>
    <xf numFmtId="0" fontId="4" fillId="0" borderId="19" xfId="0" applyFont="1" applyBorder="1" applyAlignment="1" applyProtection="1">
      <alignment vertical="center"/>
    </xf>
    <xf numFmtId="0" fontId="4" fillId="0" borderId="20" xfId="0" applyFont="1" applyBorder="1" applyAlignment="1" applyProtection="1">
      <alignment horizontal="left" vertical="center"/>
    </xf>
    <xf numFmtId="0" fontId="4" fillId="0" borderId="21" xfId="0" applyFont="1" applyBorder="1" applyAlignment="1" applyProtection="1">
      <alignment vertical="center" wrapText="1"/>
    </xf>
    <xf numFmtId="0" fontId="4" fillId="0" borderId="21" xfId="0" applyFont="1" applyBorder="1" applyAlignment="1" applyProtection="1">
      <alignment vertical="center"/>
    </xf>
    <xf numFmtId="0" fontId="4" fillId="0" borderId="22" xfId="0" applyFont="1" applyBorder="1" applyAlignment="1" applyProtection="1">
      <alignment vertical="center"/>
    </xf>
    <xf numFmtId="9" fontId="4" fillId="8" borderId="5" xfId="2" applyFont="1" applyFill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horizontal="right" vertical="center" wrapText="1"/>
    </xf>
    <xf numFmtId="0" fontId="1" fillId="9" borderId="5" xfId="0" applyFont="1" applyFill="1" applyBorder="1" applyAlignment="1" applyProtection="1">
      <alignment vertical="center"/>
    </xf>
    <xf numFmtId="0" fontId="3" fillId="8" borderId="16" xfId="0" applyFont="1" applyFill="1" applyBorder="1" applyAlignment="1" applyProtection="1">
      <alignment horizontal="left" vertical="center"/>
      <protection locked="0"/>
    </xf>
    <xf numFmtId="3" fontId="4" fillId="0" borderId="0" xfId="0" applyNumberFormat="1" applyFont="1" applyFill="1" applyBorder="1" applyAlignment="1" applyProtection="1">
      <alignment horizontal="right" vertical="center"/>
    </xf>
    <xf numFmtId="0" fontId="4" fillId="8" borderId="4" xfId="0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8" borderId="0" xfId="0" applyFont="1" applyFill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top" wrapText="1"/>
    </xf>
    <xf numFmtId="0" fontId="4" fillId="6" borderId="7" xfId="1" applyNumberFormat="1" applyFont="1" applyFill="1" applyBorder="1" applyAlignment="1" applyProtection="1">
      <alignment horizontal="left" vertical="center"/>
    </xf>
    <xf numFmtId="0" fontId="4" fillId="6" borderId="12" xfId="1" applyNumberFormat="1" applyFont="1" applyFill="1" applyBorder="1" applyAlignment="1" applyProtection="1">
      <alignment horizontal="left" vertical="center"/>
    </xf>
    <xf numFmtId="0" fontId="4" fillId="8" borderId="12" xfId="0" applyFont="1" applyFill="1" applyBorder="1" applyAlignment="1" applyProtection="1">
      <alignment horizontal="left" vertical="center"/>
      <protection locked="0"/>
    </xf>
    <xf numFmtId="0" fontId="4" fillId="8" borderId="16" xfId="0" applyFont="1" applyFill="1" applyBorder="1" applyAlignment="1" applyProtection="1">
      <alignment horizontal="left" vertical="center"/>
      <protection locked="0"/>
    </xf>
    <xf numFmtId="0" fontId="6" fillId="2" borderId="6" xfId="0" applyFont="1" applyFill="1" applyBorder="1" applyAlignment="1" applyProtection="1">
      <alignment horizontal="center"/>
    </xf>
    <xf numFmtId="0" fontId="6" fillId="2" borderId="2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center" wrapText="1"/>
    </xf>
    <xf numFmtId="0" fontId="18" fillId="2" borderId="4" xfId="0" applyFont="1" applyFill="1" applyBorder="1" applyAlignment="1" applyProtection="1">
      <alignment horizontal="center" wrapText="1"/>
    </xf>
    <xf numFmtId="0" fontId="4" fillId="2" borderId="5" xfId="0" applyFont="1" applyFill="1" applyBorder="1" applyAlignment="1" applyProtection="1">
      <alignment horizontal="center" vertical="top"/>
    </xf>
    <xf numFmtId="0" fontId="4" fillId="2" borderId="1" xfId="0" applyFont="1" applyFill="1" applyBorder="1" applyAlignment="1" applyProtection="1">
      <alignment horizontal="center" vertical="top"/>
    </xf>
    <xf numFmtId="0" fontId="4" fillId="0" borderId="0" xfId="0" applyFont="1" applyBorder="1" applyAlignment="1" applyProtection="1">
      <alignment horizontal="left" vertical="center" wrapText="1"/>
    </xf>
    <xf numFmtId="0" fontId="10" fillId="0" borderId="15" xfId="0" applyFont="1" applyFill="1" applyBorder="1" applyAlignment="1">
      <alignment horizontal="center" wrapText="1"/>
    </xf>
    <xf numFmtId="0" fontId="10" fillId="0" borderId="10" xfId="0" applyFont="1" applyFill="1" applyBorder="1" applyAlignment="1">
      <alignment horizontal="center" wrapText="1"/>
    </xf>
    <xf numFmtId="0" fontId="10" fillId="0" borderId="9" xfId="0" applyFont="1" applyFill="1" applyBorder="1" applyAlignment="1">
      <alignment horizontal="center" wrapText="1"/>
    </xf>
  </cellXfs>
  <cellStyles count="3">
    <cellStyle name="Prozent" xfId="2" builtinId="5"/>
    <cellStyle name="Standard" xfId="0" builtinId="0"/>
    <cellStyle name="Standard_Entwurf Erläuterungen.XLT" xfId="1" xr:uid="{00000000-0005-0000-0000-000001000000}"/>
  </cellStyles>
  <dxfs count="20"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61632</xdr:colOff>
      <xdr:row>2</xdr:row>
      <xdr:rowOff>29135</xdr:rowOff>
    </xdr:from>
    <xdr:to>
      <xdr:col>3</xdr:col>
      <xdr:colOff>605867</xdr:colOff>
      <xdr:row>4</xdr:row>
      <xdr:rowOff>90573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C71C5FD-0EC0-4611-89A6-074EEC87C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557" y="238685"/>
          <a:ext cx="1620560" cy="31861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ristian.stuenzi\Desktop\4_Zertifizierung\41_Dokumente\422_Minergie-P-A\03_Nachweisformular\01_Minergie-Nachweisformular\01_G&#252;ltig\EN_101b_opw_v2_02_mi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ingaben"/>
      <sheetName val="MINERGIE"/>
      <sheetName val="Sommer"/>
      <sheetName val="Nachweis"/>
      <sheetName val="Uebersicht"/>
      <sheetName val="Standardwerte"/>
      <sheetName val="Uebersetzung"/>
      <sheetName val="MOP"/>
      <sheetName val="PVopti"/>
      <sheetName val="Log"/>
    </sheetNames>
    <sheetDataSet>
      <sheetData sheetId="0">
        <row r="3">
          <cell r="B3">
            <v>0</v>
          </cell>
        </row>
      </sheetData>
      <sheetData sheetId="1"/>
      <sheetData sheetId="2"/>
      <sheetData sheetId="3">
        <row r="2">
          <cell r="Q2" t="b">
            <v>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16"/>
  <sheetViews>
    <sheetView showGridLines="0" tabSelected="1" showRuler="0" zoomScale="110" zoomScaleNormal="110" zoomScaleSheetLayoutView="130" zoomScalePageLayoutView="120" workbookViewId="0">
      <selection activeCell="D7" sqref="D7:G7"/>
    </sheetView>
  </sheetViews>
  <sheetFormatPr baseColWidth="10" defaultColWidth="11.44140625" defaultRowHeight="13.2" x14ac:dyDescent="0.25"/>
  <cols>
    <col min="1" max="1" width="2.44140625" style="33" customWidth="1"/>
    <col min="2" max="2" width="4.33203125" style="72" customWidth="1"/>
    <col min="3" max="3" width="11.88671875" style="73" customWidth="1"/>
    <col min="4" max="4" width="11.88671875" style="33" customWidth="1"/>
    <col min="5" max="5" width="16.109375" style="33" customWidth="1"/>
    <col min="6" max="8" width="13.5546875" style="33" customWidth="1"/>
    <col min="9" max="9" width="1.109375" style="33" customWidth="1"/>
    <col min="10" max="10" width="10.33203125" style="33" bestFit="1" customWidth="1"/>
    <col min="11" max="11" width="1" style="32" customWidth="1"/>
    <col min="12" max="12" width="7.5546875" style="33" hidden="1" customWidth="1"/>
    <col min="13" max="13" width="2" style="33" hidden="1" customWidth="1"/>
    <col min="14" max="14" width="7.44140625" style="33" hidden="1" customWidth="1"/>
    <col min="15" max="15" width="2" style="33" hidden="1" customWidth="1"/>
    <col min="16" max="16" width="6.109375" style="33" hidden="1" customWidth="1"/>
    <col min="17" max="17" width="9.88671875" style="33" hidden="1" customWidth="1"/>
    <col min="18" max="18" width="11.44140625" style="33" hidden="1" customWidth="1"/>
    <col min="19" max="16384" width="11.44140625" style="33"/>
  </cols>
  <sheetData>
    <row r="1" spans="1:17" ht="13.95" customHeight="1" x14ac:dyDescent="0.25">
      <c r="A1" s="10"/>
      <c r="B1" s="11"/>
      <c r="C1" s="11"/>
      <c r="D1" s="11"/>
      <c r="E1" s="12"/>
      <c r="F1" s="11"/>
      <c r="G1" s="11"/>
      <c r="H1" s="11"/>
      <c r="I1" s="13"/>
      <c r="J1" s="31" t="str">
        <f>Uebersetzung!$D$5</f>
        <v xml:space="preserve">Version 2022.1 </v>
      </c>
    </row>
    <row r="2" spans="1:17" ht="3.6" customHeight="1" x14ac:dyDescent="0.25">
      <c r="A2" s="10"/>
      <c r="B2" s="25"/>
      <c r="C2" s="26"/>
      <c r="D2" s="26"/>
      <c r="E2" s="26"/>
      <c r="F2" s="34"/>
      <c r="G2" s="118"/>
      <c r="H2" s="118"/>
      <c r="I2" s="118"/>
      <c r="J2" s="119"/>
    </row>
    <row r="3" spans="1:17" ht="16.5" customHeight="1" x14ac:dyDescent="0.3">
      <c r="A3" s="10"/>
      <c r="B3" s="27"/>
      <c r="C3" s="28"/>
      <c r="D3" s="28"/>
      <c r="E3" s="120" t="str">
        <f>Uebersetzung!$D$4</f>
        <v>Nachweis für Abluftanlagen mit natürlicher Nachströmung</v>
      </c>
      <c r="F3" s="120"/>
      <c r="G3" s="120"/>
      <c r="H3" s="120"/>
      <c r="I3" s="120"/>
      <c r="J3" s="121"/>
    </row>
    <row r="4" spans="1:17" ht="4.2" customHeight="1" x14ac:dyDescent="0.4">
      <c r="A4" s="10"/>
      <c r="B4" s="27"/>
      <c r="C4" s="28"/>
      <c r="D4" s="28"/>
      <c r="E4" s="28"/>
      <c r="F4" s="35"/>
      <c r="G4" s="35"/>
      <c r="H4" s="35"/>
      <c r="I4" s="35"/>
      <c r="J4" s="36"/>
    </row>
    <row r="5" spans="1:17" ht="13.95" customHeight="1" x14ac:dyDescent="0.25">
      <c r="A5" s="10"/>
      <c r="B5" s="29"/>
      <c r="C5" s="30"/>
      <c r="D5" s="30"/>
      <c r="E5" s="122" t="str">
        <f>Uebersetzung!$D$18</f>
        <v>Deklaration des Fachplaners</v>
      </c>
      <c r="F5" s="122"/>
      <c r="G5" s="122"/>
      <c r="H5" s="122"/>
      <c r="I5" s="122"/>
      <c r="J5" s="123"/>
    </row>
    <row r="6" spans="1:17" ht="7.5" customHeight="1" x14ac:dyDescent="0.25">
      <c r="A6" s="10"/>
      <c r="B6" s="11"/>
      <c r="C6" s="11"/>
      <c r="D6" s="11"/>
      <c r="E6" s="12"/>
      <c r="F6" s="11"/>
      <c r="G6" s="11"/>
      <c r="H6" s="11"/>
      <c r="I6" s="13"/>
      <c r="J6" s="11"/>
      <c r="N6" s="37"/>
    </row>
    <row r="7" spans="1:17" s="39" customFormat="1" ht="15" customHeight="1" x14ac:dyDescent="0.25">
      <c r="A7" s="24"/>
      <c r="B7" s="114" t="str">
        <f>Uebersetzung!$D$6</f>
        <v>Projektname:</v>
      </c>
      <c r="C7" s="115"/>
      <c r="D7" s="116"/>
      <c r="E7" s="116"/>
      <c r="F7" s="116"/>
      <c r="G7" s="116"/>
      <c r="H7" s="23" t="str">
        <f>Uebersetzung!$D$8</f>
        <v>MOP-Nr.</v>
      </c>
      <c r="I7" s="23"/>
      <c r="J7" s="105"/>
      <c r="K7" s="38"/>
      <c r="N7" s="40" t="s">
        <v>17</v>
      </c>
      <c r="O7" s="41"/>
      <c r="Q7" s="42" t="s">
        <v>25</v>
      </c>
    </row>
    <row r="8" spans="1:17" s="39" customFormat="1" ht="15" customHeight="1" x14ac:dyDescent="0.25">
      <c r="A8" s="24"/>
      <c r="B8" s="114" t="str">
        <f>Uebersetzung!$D$7</f>
        <v>Gebäudeadresse:</v>
      </c>
      <c r="C8" s="115"/>
      <c r="D8" s="116"/>
      <c r="E8" s="116"/>
      <c r="F8" s="116"/>
      <c r="G8" s="116"/>
      <c r="H8" s="23" t="str">
        <f>Uebersetzung!$D$19</f>
        <v>Standard</v>
      </c>
      <c r="I8" s="43"/>
      <c r="J8" s="74"/>
      <c r="K8" s="38"/>
      <c r="N8" s="44" t="str">
        <f>Uebersetzung!$D$15</f>
        <v>Ja</v>
      </c>
      <c r="O8" s="45">
        <v>0</v>
      </c>
      <c r="Q8" s="46" t="s">
        <v>18</v>
      </c>
    </row>
    <row r="9" spans="1:17" s="39" customFormat="1" ht="6.75" customHeight="1" x14ac:dyDescent="0.25">
      <c r="B9" s="47"/>
      <c r="C9" s="48"/>
      <c r="K9" s="38"/>
      <c r="N9" s="44" t="str">
        <f>Uebersetzung!$D$16</f>
        <v>Nein</v>
      </c>
      <c r="O9" s="45">
        <v>1</v>
      </c>
      <c r="Q9" s="46" t="s">
        <v>26</v>
      </c>
    </row>
    <row r="10" spans="1:17" s="39" customFormat="1" ht="15" customHeight="1" x14ac:dyDescent="0.25">
      <c r="B10" s="114" t="str">
        <f>Uebersetzung!$D$9</f>
        <v>Fachplaner/-in:</v>
      </c>
      <c r="C10" s="115"/>
      <c r="D10" s="116"/>
      <c r="E10" s="116"/>
      <c r="F10" s="23" t="str">
        <f>Uebersetzung!$D$11</f>
        <v>Firma:</v>
      </c>
      <c r="G10" s="116"/>
      <c r="H10" s="116"/>
      <c r="I10" s="116"/>
      <c r="J10" s="117"/>
      <c r="K10" s="38"/>
      <c r="O10" s="39">
        <v>1</v>
      </c>
      <c r="Q10" s="46" t="s">
        <v>27</v>
      </c>
    </row>
    <row r="11" spans="1:17" s="39" customFormat="1" ht="15" customHeight="1" x14ac:dyDescent="0.25">
      <c r="B11" s="114" t="str">
        <f>Uebersetzung!$D$10</f>
        <v>Telefon:</v>
      </c>
      <c r="C11" s="115"/>
      <c r="D11" s="116"/>
      <c r="E11" s="116"/>
      <c r="F11" s="23" t="str">
        <f>Uebersetzung!$D$12</f>
        <v>E-Mail:</v>
      </c>
      <c r="G11" s="116"/>
      <c r="H11" s="116"/>
      <c r="I11" s="116"/>
      <c r="J11" s="117"/>
      <c r="K11" s="38"/>
    </row>
    <row r="12" spans="1:17" s="49" customFormat="1" ht="7.5" customHeight="1" x14ac:dyDescent="0.25">
      <c r="B12" s="50"/>
      <c r="C12" s="51"/>
    </row>
    <row r="13" spans="1:17" s="49" customFormat="1" ht="12" customHeight="1" x14ac:dyDescent="0.25">
      <c r="B13" s="113" t="str">
        <f>Uebersetzung!$D$20</f>
        <v>Die Anforderungen sind erfüllt, wenn pro Kategorie je mindestens eine Frage mit "Ja" beantwortet werden kann. Antworten mit "Nein" sind zu begründen.</v>
      </c>
      <c r="C13" s="113"/>
      <c r="D13" s="113"/>
      <c r="E13" s="113"/>
      <c r="F13" s="113"/>
      <c r="G13" s="113"/>
      <c r="H13" s="113"/>
      <c r="I13" s="113"/>
      <c r="J13" s="113"/>
      <c r="N13" s="104" t="s">
        <v>63</v>
      </c>
      <c r="O13" s="41"/>
    </row>
    <row r="14" spans="1:17" s="49" customFormat="1" ht="12" customHeight="1" x14ac:dyDescent="0.25">
      <c r="B14" s="113" t="str">
        <f>Uebersetzung!$D$29</f>
        <v>Aussenbeiteil-Luftdurchlässe werden in der Folge als ALD bezeichnet.</v>
      </c>
      <c r="C14" s="113"/>
      <c r="D14" s="113"/>
      <c r="E14" s="113"/>
      <c r="F14" s="113"/>
      <c r="G14" s="113"/>
      <c r="H14" s="113"/>
      <c r="I14" s="113"/>
      <c r="J14" s="113"/>
      <c r="N14" s="44" t="str">
        <f>Uebersetzung!$D$15</f>
        <v>Ja</v>
      </c>
      <c r="O14" s="45">
        <v>0</v>
      </c>
    </row>
    <row r="15" spans="1:17" s="49" customFormat="1" ht="6" customHeight="1" x14ac:dyDescent="0.25">
      <c r="B15" s="50"/>
      <c r="C15" s="51"/>
      <c r="N15" s="44" t="str">
        <f>Uebersetzung!$D$16</f>
        <v>Nein</v>
      </c>
      <c r="O15" s="45">
        <v>1</v>
      </c>
    </row>
    <row r="16" spans="1:17" s="49" customFormat="1" x14ac:dyDescent="0.25">
      <c r="B16" s="52" t="str">
        <f>Uebersetzung!D21</f>
        <v>1. Anforderungen an den Schallschutz</v>
      </c>
      <c r="C16" s="51"/>
      <c r="J16" s="112" t="str">
        <f>IF(L16,Uebersetzung!$D$16,Uebersetzung!$D$15)</f>
        <v>Nein</v>
      </c>
      <c r="L16" s="49">
        <f>IF(M19=0,MIN(M24:M36),M36)</f>
        <v>1</v>
      </c>
      <c r="N16" s="44" t="str">
        <f>Uebersetzung!$D$17</f>
        <v>N.A.</v>
      </c>
      <c r="O16" s="45">
        <v>0</v>
      </c>
    </row>
    <row r="17" spans="2:13" s="49" customFormat="1" ht="4.5" customHeight="1" x14ac:dyDescent="0.25">
      <c r="B17" s="50"/>
      <c r="C17" s="51"/>
    </row>
    <row r="18" spans="2:13" s="49" customFormat="1" ht="4.95" customHeight="1" x14ac:dyDescent="0.25">
      <c r="B18" s="53"/>
      <c r="C18" s="54"/>
      <c r="D18" s="55"/>
      <c r="E18" s="55"/>
      <c r="F18" s="55"/>
      <c r="G18" s="55"/>
      <c r="H18" s="109"/>
      <c r="I18" s="55"/>
      <c r="J18" s="56"/>
    </row>
    <row r="19" spans="2:13" s="49" customFormat="1" ht="11.4" x14ac:dyDescent="0.25">
      <c r="B19" s="57" t="s">
        <v>38</v>
      </c>
      <c r="C19" s="58" t="str">
        <f>Uebersetzung!$D$22</f>
        <v>Befindet sich das Gebäude in einer Zone mit ruhiger Wohnlage?</v>
      </c>
      <c r="D19" s="58"/>
      <c r="E19" s="58"/>
      <c r="F19" s="58"/>
      <c r="G19" s="58"/>
      <c r="H19" s="110"/>
      <c r="I19" s="58"/>
      <c r="J19" s="61"/>
      <c r="M19" s="49">
        <f>_xlfn.IFNA(VLOOKUP(H19,$N$7:$O$10,2,FALSE),1)</f>
        <v>1</v>
      </c>
    </row>
    <row r="20" spans="2:13" s="49" customFormat="1" ht="6.9" customHeight="1" x14ac:dyDescent="0.25">
      <c r="B20" s="59"/>
      <c r="C20" s="60"/>
      <c r="D20" s="58"/>
      <c r="E20" s="58"/>
      <c r="F20" s="58"/>
      <c r="G20" s="58"/>
      <c r="H20" s="58"/>
      <c r="I20" s="58"/>
      <c r="J20" s="61"/>
    </row>
    <row r="21" spans="2:13" s="49" customFormat="1" ht="11.4" x14ac:dyDescent="0.25">
      <c r="B21" s="59"/>
      <c r="C21" s="58" t="str">
        <f>Uebersetzung!$D$23</f>
        <v>Falls ja, kann ein vereinfachter Nachweis nach den folgenden 3 Kriterien erfolgen:</v>
      </c>
      <c r="D21" s="62"/>
      <c r="E21" s="106"/>
      <c r="F21" s="58"/>
      <c r="G21" s="58"/>
      <c r="H21" s="58"/>
      <c r="I21" s="58"/>
      <c r="J21" s="61"/>
    </row>
    <row r="22" spans="2:13" s="49" customFormat="1" ht="6.9" customHeight="1" x14ac:dyDescent="0.25">
      <c r="B22" s="59"/>
      <c r="C22" s="60"/>
      <c r="D22" s="58"/>
      <c r="E22" s="58"/>
      <c r="F22" s="58"/>
      <c r="G22" s="58"/>
      <c r="H22" s="58"/>
      <c r="I22" s="58"/>
      <c r="J22" s="108"/>
    </row>
    <row r="23" spans="2:13" s="49" customFormat="1" ht="4.95" customHeight="1" x14ac:dyDescent="0.25">
      <c r="B23" s="94"/>
      <c r="C23" s="95"/>
      <c r="D23" s="96"/>
      <c r="E23" s="96"/>
      <c r="F23" s="96"/>
      <c r="G23" s="96"/>
      <c r="H23" s="96"/>
      <c r="I23" s="96"/>
      <c r="J23" s="97"/>
    </row>
    <row r="24" spans="2:13" s="49" customFormat="1" ht="11.4" x14ac:dyDescent="0.25">
      <c r="B24" s="57" t="s">
        <v>19</v>
      </c>
      <c r="C24" s="124" t="str">
        <f>Uebersetzung!$D$24</f>
        <v>Schallpegeldifferenz des ALD ≥ 38 dB (Dn,e,w + Ctr ) und Fenster R’w + Ctr  ≥ 27 dB</v>
      </c>
      <c r="D24" s="124"/>
      <c r="E24" s="124"/>
      <c r="F24" s="124"/>
      <c r="G24" s="124"/>
      <c r="H24" s="124"/>
      <c r="I24" s="58"/>
      <c r="J24" s="107"/>
      <c r="M24" s="49">
        <f>_xlfn.IFNA(VLOOKUP(J24,$N$7:$O$10,2,FALSE),1)</f>
        <v>1</v>
      </c>
    </row>
    <row r="25" spans="2:13" s="49" customFormat="1" ht="4.95" customHeight="1" x14ac:dyDescent="0.25">
      <c r="B25" s="98"/>
      <c r="C25" s="99"/>
      <c r="D25" s="100"/>
      <c r="E25" s="100"/>
      <c r="F25" s="100"/>
      <c r="G25" s="100"/>
      <c r="H25" s="100"/>
      <c r="I25" s="100"/>
      <c r="J25" s="101"/>
    </row>
    <row r="26" spans="2:13" s="49" customFormat="1" ht="4.95" customHeight="1" x14ac:dyDescent="0.25">
      <c r="B26" s="94"/>
      <c r="C26" s="95"/>
      <c r="D26" s="96"/>
      <c r="E26" s="96"/>
      <c r="F26" s="96"/>
      <c r="G26" s="96"/>
      <c r="H26" s="96"/>
      <c r="I26" s="96"/>
      <c r="J26" s="97"/>
    </row>
    <row r="27" spans="2:13" s="49" customFormat="1" ht="11.4" x14ac:dyDescent="0.25">
      <c r="B27" s="57" t="s">
        <v>20</v>
      </c>
      <c r="C27" s="124" t="str">
        <f>Uebersetzung!$D$25</f>
        <v>Nachweis Schallpegeldifferenz des ALD gemäss Tabelle in Anwendungshilfe</v>
      </c>
      <c r="D27" s="124"/>
      <c r="E27" s="124"/>
      <c r="F27" s="124"/>
      <c r="G27" s="124"/>
      <c r="H27" s="124"/>
      <c r="I27" s="58"/>
      <c r="J27" s="107"/>
      <c r="M27" s="49">
        <f>_xlfn.IFNA(VLOOKUP(J27,$N$7:$O$10,2,FALSE),1)</f>
        <v>1</v>
      </c>
    </row>
    <row r="28" spans="2:13" s="49" customFormat="1" ht="4.95" customHeight="1" x14ac:dyDescent="0.25">
      <c r="B28" s="98"/>
      <c r="C28" s="99"/>
      <c r="D28" s="100"/>
      <c r="E28" s="100"/>
      <c r="F28" s="100"/>
      <c r="G28" s="100"/>
      <c r="H28" s="100"/>
      <c r="I28" s="100"/>
      <c r="J28" s="101"/>
    </row>
    <row r="29" spans="2:13" s="49" customFormat="1" ht="4.95" customHeight="1" x14ac:dyDescent="0.25">
      <c r="B29" s="94"/>
      <c r="C29" s="95"/>
      <c r="D29" s="96"/>
      <c r="E29" s="96"/>
      <c r="F29" s="96"/>
      <c r="G29" s="96"/>
      <c r="H29" s="96"/>
      <c r="I29" s="96"/>
      <c r="J29" s="97"/>
    </row>
    <row r="30" spans="2:13" s="49" customFormat="1" ht="11.4" customHeight="1" x14ac:dyDescent="0.25">
      <c r="B30" s="57" t="s">
        <v>21</v>
      </c>
      <c r="C30" s="124" t="str">
        <f>Uebersetzung!$D$26</f>
        <v>Einfacher rechnerischer Nachweis erfüllt</v>
      </c>
      <c r="D30" s="124"/>
      <c r="E30" s="124"/>
      <c r="F30" s="124"/>
      <c r="G30" s="124"/>
      <c r="H30" s="124"/>
      <c r="I30" s="58"/>
      <c r="J30" s="107"/>
      <c r="M30" s="49">
        <f>_xlfn.IFNA(VLOOKUP(J30,$N$7:$O$10,2,FALSE),1)</f>
        <v>1</v>
      </c>
    </row>
    <row r="31" spans="2:13" s="49" customFormat="1" ht="4.95" customHeight="1" x14ac:dyDescent="0.25">
      <c r="B31" s="63"/>
      <c r="C31" s="64"/>
      <c r="D31" s="65"/>
      <c r="E31" s="65"/>
      <c r="F31" s="65"/>
      <c r="G31" s="65"/>
      <c r="H31" s="65"/>
      <c r="I31" s="65"/>
      <c r="J31" s="66"/>
    </row>
    <row r="32" spans="2:13" s="49" customFormat="1" ht="4.5" customHeight="1" x14ac:dyDescent="0.25">
      <c r="B32" s="50"/>
      <c r="C32" s="51"/>
    </row>
    <row r="33" spans="2:13" s="49" customFormat="1" ht="4.95" customHeight="1" x14ac:dyDescent="0.25">
      <c r="B33" s="53"/>
      <c r="C33" s="54"/>
      <c r="D33" s="55"/>
      <c r="E33" s="55"/>
      <c r="F33" s="55"/>
      <c r="G33" s="55"/>
      <c r="H33" s="55"/>
      <c r="I33" s="55"/>
      <c r="J33" s="56"/>
    </row>
    <row r="34" spans="2:13" s="49" customFormat="1" ht="11.4" x14ac:dyDescent="0.25">
      <c r="B34" s="57" t="s">
        <v>39</v>
      </c>
      <c r="C34" s="124" t="str">
        <f>Uebersetzung!$D$27</f>
        <v>In Zonen mit höheren Lärmbelasungen zwingend, in alllen anderen Fällen freiwillig</v>
      </c>
      <c r="D34" s="124"/>
      <c r="E34" s="124"/>
      <c r="F34" s="124"/>
      <c r="G34" s="124"/>
      <c r="H34" s="124"/>
      <c r="I34" s="58"/>
      <c r="J34" s="61"/>
    </row>
    <row r="35" spans="2:13" s="49" customFormat="1" ht="6.9" customHeight="1" x14ac:dyDescent="0.25">
      <c r="B35" s="59"/>
      <c r="C35" s="60"/>
      <c r="D35" s="58"/>
      <c r="E35" s="58"/>
      <c r="F35" s="58"/>
      <c r="G35" s="58"/>
      <c r="H35" s="58"/>
      <c r="I35" s="58"/>
      <c r="J35" s="61"/>
    </row>
    <row r="36" spans="2:13" s="49" customFormat="1" ht="11.4" x14ac:dyDescent="0.25">
      <c r="B36" s="57" t="s">
        <v>24</v>
      </c>
      <c r="C36" s="124" t="str">
        <f>Uebersetzung!$D$28</f>
        <v>Nachweis mittels Schallschutznachweis nach SIA 181 ist erfüllt</v>
      </c>
      <c r="D36" s="124"/>
      <c r="E36" s="124"/>
      <c r="F36" s="124"/>
      <c r="G36" s="124"/>
      <c r="H36" s="124"/>
      <c r="I36" s="58"/>
      <c r="J36" s="107"/>
      <c r="M36" s="49">
        <f>_xlfn.IFNA(VLOOKUP(J36,$N$7:$O$10,2,FALSE),1)</f>
        <v>1</v>
      </c>
    </row>
    <row r="37" spans="2:13" s="49" customFormat="1" ht="4.95" customHeight="1" x14ac:dyDescent="0.25">
      <c r="B37" s="63"/>
      <c r="C37" s="64"/>
      <c r="D37" s="65"/>
      <c r="E37" s="65"/>
      <c r="F37" s="65"/>
      <c r="G37" s="65"/>
      <c r="H37" s="65"/>
      <c r="I37" s="65"/>
      <c r="J37" s="66"/>
    </row>
    <row r="38" spans="2:13" s="49" customFormat="1" ht="6" customHeight="1" x14ac:dyDescent="0.25">
      <c r="B38" s="50"/>
      <c r="C38" s="51"/>
    </row>
    <row r="39" spans="2:13" s="49" customFormat="1" ht="12" x14ac:dyDescent="0.25">
      <c r="B39" s="52" t="str">
        <f>Uebersetzung!$D$34</f>
        <v>2. Anforderungen an die Filtrierung</v>
      </c>
      <c r="C39" s="51"/>
      <c r="J39" s="112" t="str">
        <f>IF(L39,Uebersetzung!$D$16,Uebersetzung!$D$15)</f>
        <v>Nein</v>
      </c>
      <c r="L39" s="49">
        <f>IF(AND(OR(M42=0,M47=0),M50=0),0,1)</f>
        <v>1</v>
      </c>
    </row>
    <row r="40" spans="2:13" s="49" customFormat="1" ht="4.5" customHeight="1" x14ac:dyDescent="0.25">
      <c r="B40" s="50"/>
      <c r="C40" s="51"/>
    </row>
    <row r="41" spans="2:13" s="49" customFormat="1" ht="4.95" customHeight="1" x14ac:dyDescent="0.25">
      <c r="B41" s="53"/>
      <c r="C41" s="54"/>
      <c r="D41" s="55"/>
      <c r="E41" s="55"/>
      <c r="F41" s="55"/>
      <c r="G41" s="55"/>
      <c r="H41" s="55"/>
      <c r="I41" s="55"/>
      <c r="J41" s="56"/>
    </row>
    <row r="42" spans="2:13" s="49" customFormat="1" ht="11.4" x14ac:dyDescent="0.25">
      <c r="B42" s="57" t="s">
        <v>19</v>
      </c>
      <c r="C42" s="58" t="str">
        <f>Uebersetzung!$D$35</f>
        <v>Befindet sich das Gebäude in einer Zone mit guter Luftqualität (AUL1)?</v>
      </c>
      <c r="D42" s="58"/>
      <c r="E42" s="58"/>
      <c r="F42" s="58"/>
      <c r="G42" s="58"/>
      <c r="H42" s="58"/>
      <c r="I42" s="58"/>
      <c r="J42" s="107"/>
      <c r="M42" s="49">
        <f>_xlfn.IFNA(VLOOKUP(J42,$N$7:$O$10,2,FALSE),1)</f>
        <v>1</v>
      </c>
    </row>
    <row r="43" spans="2:13" s="49" customFormat="1" ht="6.9" customHeight="1" x14ac:dyDescent="0.25">
      <c r="B43" s="59"/>
      <c r="C43" s="60"/>
      <c r="D43" s="58"/>
      <c r="E43" s="58"/>
      <c r="F43" s="58"/>
      <c r="G43" s="58"/>
      <c r="H43" s="58"/>
      <c r="I43" s="58"/>
      <c r="J43" s="61"/>
    </row>
    <row r="44" spans="2:13" s="49" customFormat="1" ht="11.4" x14ac:dyDescent="0.25">
      <c r="B44" s="59"/>
      <c r="C44" s="58" t="str">
        <f>Uebersetzung!$D$36</f>
        <v>falls ja, wird die Installation eines Filters der Klasse ISO Coarse 30 % (Grobstaubfilter ehemals G2) empfohlen</v>
      </c>
      <c r="D44" s="62"/>
      <c r="E44" s="67"/>
      <c r="F44" s="58"/>
      <c r="H44" s="58"/>
      <c r="I44" s="58"/>
      <c r="J44" s="61"/>
    </row>
    <row r="45" spans="2:13" s="49" customFormat="1" ht="6.9" customHeight="1" x14ac:dyDescent="0.25">
      <c r="B45" s="59"/>
      <c r="C45" s="60"/>
      <c r="D45" s="58"/>
      <c r="E45" s="58"/>
      <c r="F45" s="58"/>
      <c r="G45" s="58"/>
      <c r="H45" s="58"/>
      <c r="I45" s="58"/>
      <c r="J45" s="61"/>
    </row>
    <row r="46" spans="2:13" s="49" customFormat="1" ht="4.95" customHeight="1" x14ac:dyDescent="0.25">
      <c r="B46" s="94"/>
      <c r="C46" s="95"/>
      <c r="D46" s="96"/>
      <c r="E46" s="96"/>
      <c r="F46" s="96"/>
      <c r="G46" s="96"/>
      <c r="H46" s="96"/>
      <c r="I46" s="96"/>
      <c r="J46" s="97"/>
    </row>
    <row r="47" spans="2:13" s="49" customFormat="1" ht="11.4" x14ac:dyDescent="0.25">
      <c r="B47" s="57" t="s">
        <v>20</v>
      </c>
      <c r="C47" s="124" t="str">
        <f>Uebersetzung!$D$37</f>
        <v>Alle ALD sind mit Filtern der Klasse ISO ePM2,5 65% oder ISO ePM1 50% ausgerüstet</v>
      </c>
      <c r="D47" s="124"/>
      <c r="E47" s="124"/>
      <c r="F47" s="124"/>
      <c r="G47" s="124"/>
      <c r="H47" s="124"/>
      <c r="I47" s="58"/>
      <c r="J47" s="107"/>
      <c r="M47" s="49">
        <f>_xlfn.IFNA(VLOOKUP(J47,$N$7:$O$10,2,FALSE),1)</f>
        <v>1</v>
      </c>
    </row>
    <row r="48" spans="2:13" s="49" customFormat="1" ht="6.9" customHeight="1" x14ac:dyDescent="0.25">
      <c r="B48" s="59"/>
      <c r="C48" s="60"/>
      <c r="D48" s="58"/>
      <c r="E48" s="58"/>
      <c r="F48" s="58"/>
      <c r="G48" s="58"/>
      <c r="H48" s="58"/>
      <c r="I48" s="58"/>
      <c r="J48" s="61"/>
    </row>
    <row r="49" spans="2:13" s="49" customFormat="1" ht="4.95" customHeight="1" x14ac:dyDescent="0.25">
      <c r="B49" s="94"/>
      <c r="C49" s="95"/>
      <c r="D49" s="96"/>
      <c r="E49" s="96"/>
      <c r="F49" s="96"/>
      <c r="G49" s="96"/>
      <c r="H49" s="96"/>
      <c r="I49" s="96"/>
      <c r="J49" s="97"/>
    </row>
    <row r="50" spans="2:13" s="49" customFormat="1" ht="11.4" x14ac:dyDescent="0.25">
      <c r="B50" s="57" t="s">
        <v>21</v>
      </c>
      <c r="C50" s="124" t="str">
        <f>Uebersetzung!$D$40</f>
        <v>Die normativ vorgegebenen Druckverhältnisse sind eingehalten</v>
      </c>
      <c r="D50" s="124"/>
      <c r="E50" s="124"/>
      <c r="F50" s="124"/>
      <c r="G50" s="124"/>
      <c r="H50" s="124"/>
      <c r="I50" s="58"/>
      <c r="J50" s="107"/>
      <c r="M50" s="49">
        <f>_xlfn.IFNA(VLOOKUP(J50,$N$7:$O$10,2,FALSE),1)</f>
        <v>1</v>
      </c>
    </row>
    <row r="51" spans="2:13" s="49" customFormat="1" ht="4.95" customHeight="1" x14ac:dyDescent="0.25">
      <c r="B51" s="63"/>
      <c r="C51" s="64"/>
      <c r="D51" s="65"/>
      <c r="E51" s="65"/>
      <c r="F51" s="65"/>
      <c r="G51" s="65"/>
      <c r="H51" s="65"/>
      <c r="I51" s="65"/>
      <c r="J51" s="66"/>
    </row>
    <row r="52" spans="2:13" s="49" customFormat="1" ht="6" customHeight="1" x14ac:dyDescent="0.25">
      <c r="B52" s="50"/>
      <c r="C52" s="51"/>
    </row>
    <row r="53" spans="2:13" s="49" customFormat="1" ht="12" x14ac:dyDescent="0.25">
      <c r="B53" s="52" t="str">
        <f>Uebersetzung!$D$38</f>
        <v>3. Anforderungen an den Luftvolumenstrom</v>
      </c>
      <c r="C53" s="51"/>
      <c r="J53" s="112" t="str">
        <f>IF(L53,Uebersetzung!$D$16,Uebersetzung!$D$15)</f>
        <v>Nein</v>
      </c>
      <c r="L53" s="49">
        <f>MIN(M56:M60)</f>
        <v>1</v>
      </c>
    </row>
    <row r="54" spans="2:13" s="49" customFormat="1" ht="4.5" customHeight="1" x14ac:dyDescent="0.25">
      <c r="B54" s="50"/>
      <c r="C54" s="51"/>
    </row>
    <row r="55" spans="2:13" s="49" customFormat="1" ht="4.95" customHeight="1" x14ac:dyDescent="0.25">
      <c r="B55" s="53"/>
      <c r="C55" s="54"/>
      <c r="D55" s="55"/>
      <c r="E55" s="55"/>
      <c r="F55" s="55"/>
      <c r="G55" s="55"/>
      <c r="H55" s="55"/>
      <c r="I55" s="55"/>
      <c r="J55" s="56"/>
    </row>
    <row r="56" spans="2:13" s="49" customFormat="1" ht="11.4" customHeight="1" x14ac:dyDescent="0.25">
      <c r="B56" s="57" t="s">
        <v>19</v>
      </c>
      <c r="C56" s="124" t="str">
        <f>Uebersetzung!$D$39</f>
        <v>Der Luftvolumenstrom pro Zimmer mit Zuluft entspricht ≥ 30 m3/h</v>
      </c>
      <c r="D56" s="124"/>
      <c r="E56" s="124"/>
      <c r="F56" s="124"/>
      <c r="G56" s="124"/>
      <c r="H56" s="124"/>
      <c r="I56" s="58"/>
      <c r="J56" s="107"/>
      <c r="M56" s="49">
        <f>_xlfn.IFNA(VLOOKUP(J56,$N$7:$O$10,2,FALSE),1)</f>
        <v>1</v>
      </c>
    </row>
    <row r="57" spans="2:13" s="49" customFormat="1" ht="6.9" customHeight="1" x14ac:dyDescent="0.25">
      <c r="B57" s="59"/>
      <c r="C57" s="60"/>
      <c r="D57" s="58"/>
      <c r="E57" s="58"/>
      <c r="F57" s="58"/>
      <c r="G57" s="58"/>
      <c r="H57" s="58"/>
      <c r="I57" s="58"/>
      <c r="J57" s="61"/>
    </row>
    <row r="58" spans="2:13" s="49" customFormat="1" ht="4.95" customHeight="1" x14ac:dyDescent="0.25">
      <c r="B58" s="94"/>
      <c r="C58" s="95"/>
      <c r="D58" s="96"/>
      <c r="E58" s="96"/>
      <c r="F58" s="96"/>
      <c r="G58" s="96"/>
      <c r="H58" s="96"/>
      <c r="I58" s="96"/>
      <c r="J58" s="97"/>
    </row>
    <row r="59" spans="2:13" s="49" customFormat="1" ht="11.4" x14ac:dyDescent="0.25">
      <c r="B59" s="57" t="s">
        <v>20</v>
      </c>
      <c r="C59" s="124" t="str">
        <f>Uebersetzung!$D$41</f>
        <v>Begründete Abweichung von a) ohne Einbussen in der Raumluftqualität</v>
      </c>
      <c r="D59" s="124"/>
      <c r="E59" s="124"/>
      <c r="F59" s="124"/>
      <c r="G59" s="124"/>
      <c r="H59" s="124"/>
      <c r="I59" s="58"/>
      <c r="J59" s="107"/>
      <c r="M59" s="49">
        <f>_xlfn.IFNA(VLOOKUP(J59,$N$7:$O$10,2,FALSE),1)</f>
        <v>1</v>
      </c>
    </row>
    <row r="60" spans="2:13" s="49" customFormat="1" ht="4.95" customHeight="1" x14ac:dyDescent="0.25">
      <c r="B60" s="63"/>
      <c r="C60" s="64"/>
      <c r="D60" s="65"/>
      <c r="E60" s="65"/>
      <c r="F60" s="65"/>
      <c r="G60" s="65"/>
      <c r="H60" s="65"/>
      <c r="I60" s="65"/>
      <c r="J60" s="66"/>
    </row>
    <row r="61" spans="2:13" s="49" customFormat="1" ht="6" customHeight="1" x14ac:dyDescent="0.25">
      <c r="B61" s="50"/>
      <c r="C61" s="51"/>
    </row>
    <row r="62" spans="2:13" s="49" customFormat="1" ht="12" x14ac:dyDescent="0.25">
      <c r="B62" s="52" t="str">
        <f>Uebersetzung!$D$42</f>
        <v>4. Deckung Infiltrationszuschlag auf Abluft</v>
      </c>
      <c r="C62" s="51"/>
      <c r="J62" s="112" t="str">
        <f>IF(L62,Uebersetzung!$D$16,Uebersetzung!$D$15)</f>
        <v>Nein</v>
      </c>
      <c r="L62" s="49">
        <f>MIN(M65:M74)</f>
        <v>1</v>
      </c>
    </row>
    <row r="63" spans="2:13" s="49" customFormat="1" ht="4.5" customHeight="1" x14ac:dyDescent="0.25">
      <c r="B63" s="50"/>
      <c r="C63" s="51"/>
    </row>
    <row r="64" spans="2:13" s="49" customFormat="1" ht="4.95" customHeight="1" x14ac:dyDescent="0.25">
      <c r="B64" s="53"/>
      <c r="C64" s="54"/>
      <c r="D64" s="55"/>
      <c r="E64" s="55"/>
      <c r="F64" s="55"/>
      <c r="G64" s="55"/>
      <c r="H64" s="55"/>
      <c r="I64" s="55"/>
      <c r="J64" s="56"/>
    </row>
    <row r="65" spans="2:13" s="49" customFormat="1" ht="11.4" x14ac:dyDescent="0.25">
      <c r="B65" s="57"/>
      <c r="C65" s="124" t="str">
        <f>Uebersetzung!$D$43</f>
        <v>Deckung der Infiltration mit Zuschlag auf Abluft gegenüber der ZUL über ALD gemäss Norm SIA 382/5:2014</v>
      </c>
      <c r="D65" s="124"/>
      <c r="E65" s="124"/>
      <c r="F65" s="124"/>
      <c r="G65" s="124"/>
      <c r="H65" s="124"/>
      <c r="I65" s="58"/>
      <c r="J65" s="61"/>
    </row>
    <row r="66" spans="2:13" s="49" customFormat="1" ht="6.9" customHeight="1" x14ac:dyDescent="0.25">
      <c r="B66" s="59"/>
      <c r="C66" s="60"/>
      <c r="D66" s="58"/>
      <c r="E66" s="58"/>
      <c r="F66" s="58"/>
      <c r="G66" s="58"/>
      <c r="H66" s="58"/>
      <c r="I66" s="58"/>
      <c r="J66" s="61"/>
    </row>
    <row r="67" spans="2:13" s="49" customFormat="1" ht="11.4" x14ac:dyDescent="0.25">
      <c r="B67" s="57" t="s">
        <v>19</v>
      </c>
      <c r="C67" s="124" t="str">
        <f>Uebersetzung!$D$44</f>
        <v>Abluftmenge ist 30% grösser als der Zuluftvolumenstrom (Faktor 1.3)</v>
      </c>
      <c r="D67" s="124"/>
      <c r="E67" s="124"/>
      <c r="F67" s="124"/>
      <c r="G67" s="124"/>
      <c r="H67" s="124"/>
      <c r="I67" s="58"/>
      <c r="J67" s="107"/>
      <c r="M67" s="49">
        <f>_xlfn.IFNA(VLOOKUP(J67,$N$7:$O$10,2,FALSE),1)</f>
        <v>1</v>
      </c>
    </row>
    <row r="68" spans="2:13" s="49" customFormat="1" ht="4.95" customHeight="1" x14ac:dyDescent="0.25">
      <c r="B68" s="59"/>
      <c r="C68" s="60"/>
      <c r="D68" s="58"/>
      <c r="E68" s="58"/>
      <c r="F68" s="58"/>
      <c r="G68" s="58"/>
      <c r="H68" s="58"/>
      <c r="I68" s="58"/>
      <c r="J68" s="108"/>
    </row>
    <row r="69" spans="2:13" s="49" customFormat="1" ht="4.95" customHeight="1" x14ac:dyDescent="0.25">
      <c r="B69" s="94"/>
      <c r="C69" s="95"/>
      <c r="D69" s="96"/>
      <c r="E69" s="96"/>
      <c r="F69" s="96"/>
      <c r="G69" s="96"/>
      <c r="H69" s="96"/>
      <c r="I69" s="96"/>
      <c r="J69" s="97"/>
    </row>
    <row r="70" spans="2:13" s="49" customFormat="1" ht="11.4" x14ac:dyDescent="0.25">
      <c r="B70" s="57" t="s">
        <v>20</v>
      </c>
      <c r="C70" s="124" t="str">
        <f>Uebersetzung!$D$45</f>
        <v>Zuschlag von 10%, Blowerdoor-Messung nach Minergie-P/-A wird eingehalten</v>
      </c>
      <c r="D70" s="124"/>
      <c r="E70" s="124"/>
      <c r="F70" s="124"/>
      <c r="G70" s="124"/>
      <c r="H70" s="124"/>
      <c r="I70" s="58"/>
      <c r="J70" s="107"/>
      <c r="M70" s="49">
        <f>_xlfn.IFNA(VLOOKUP(J70,$N$7:$O$10,2,FALSE),1)</f>
        <v>1</v>
      </c>
    </row>
    <row r="71" spans="2:13" s="49" customFormat="1" ht="4.95" customHeight="1" x14ac:dyDescent="0.25">
      <c r="B71" s="98"/>
      <c r="C71" s="99"/>
      <c r="D71" s="100"/>
      <c r="E71" s="100"/>
      <c r="F71" s="100"/>
      <c r="G71" s="100"/>
      <c r="H71" s="100"/>
      <c r="I71" s="100"/>
      <c r="J71" s="101"/>
    </row>
    <row r="72" spans="2:13" s="49" customFormat="1" ht="4.95" customHeight="1" x14ac:dyDescent="0.25">
      <c r="B72" s="94"/>
      <c r="C72" s="95"/>
      <c r="D72" s="96"/>
      <c r="E72" s="96"/>
      <c r="F72" s="96"/>
      <c r="G72" s="96"/>
      <c r="H72" s="96"/>
      <c r="I72" s="96"/>
      <c r="J72" s="97"/>
    </row>
    <row r="73" spans="2:13" s="49" customFormat="1" ht="12" customHeight="1" x14ac:dyDescent="0.25">
      <c r="B73" s="57" t="s">
        <v>21</v>
      </c>
      <c r="C73" s="124" t="str">
        <f>Uebersetzung!$D$46</f>
        <v>Zuschlag gemäss Nachweis der Dichtheit der Gebäudehülle</v>
      </c>
      <c r="D73" s="124"/>
      <c r="E73" s="124"/>
      <c r="F73" s="124"/>
      <c r="G73" s="103" t="str">
        <f>Uebersetzung!$D$47</f>
        <v>Zuschlag in %:</v>
      </c>
      <c r="H73" s="102"/>
      <c r="I73" s="58"/>
      <c r="J73" s="107"/>
      <c r="M73" s="49">
        <f>_xlfn.IFNA(VLOOKUP(J73,$N$7:$O$10,2,FALSE),1)</f>
        <v>1</v>
      </c>
    </row>
    <row r="74" spans="2:13" s="49" customFormat="1" ht="4.95" customHeight="1" x14ac:dyDescent="0.25">
      <c r="B74" s="63"/>
      <c r="C74" s="64"/>
      <c r="D74" s="65"/>
      <c r="E74" s="65"/>
      <c r="F74" s="65"/>
      <c r="G74" s="65"/>
      <c r="H74" s="65"/>
      <c r="I74" s="65"/>
      <c r="J74" s="66"/>
    </row>
    <row r="75" spans="2:13" s="49" customFormat="1" ht="6" customHeight="1" x14ac:dyDescent="0.25">
      <c r="B75" s="50"/>
      <c r="C75" s="51"/>
    </row>
    <row r="76" spans="2:13" s="49" customFormat="1" ht="12" x14ac:dyDescent="0.25">
      <c r="B76" s="52" t="str">
        <f>Uebersetzung!$D$49</f>
        <v>5. Minimierung der Zuglufterscheinungen im Aufenthaltsbereich (SIA180 2.1.2)</v>
      </c>
      <c r="C76" s="51"/>
      <c r="J76" s="112" t="str">
        <f>IF(L76,Uebersetzung!$D$16,Uebersetzung!$D$15)</f>
        <v>Nein</v>
      </c>
      <c r="L76" s="49">
        <f>L79</f>
        <v>1</v>
      </c>
    </row>
    <row r="77" spans="2:13" s="49" customFormat="1" ht="4.5" customHeight="1" x14ac:dyDescent="0.25">
      <c r="B77" s="50"/>
      <c r="C77" s="51"/>
    </row>
    <row r="78" spans="2:13" s="49" customFormat="1" ht="4.95" customHeight="1" x14ac:dyDescent="0.25">
      <c r="B78" s="53"/>
      <c r="C78" s="54"/>
      <c r="D78" s="55"/>
      <c r="E78" s="55"/>
      <c r="F78" s="55"/>
      <c r="G78" s="55"/>
      <c r="H78" s="55"/>
      <c r="I78" s="55"/>
      <c r="J78" s="56"/>
    </row>
    <row r="79" spans="2:13" s="49" customFormat="1" ht="11.4" x14ac:dyDescent="0.25">
      <c r="B79" s="57" t="s">
        <v>19</v>
      </c>
      <c r="C79" s="58" t="str">
        <f>Uebersetzung!$D$50</f>
        <v>Vorgaben Kaltluftabfall (SIA382/1 2.2.5) und Raumluftgeschwindigkeit (SIA382/1 2.2.4) eingehalten</v>
      </c>
      <c r="D79" s="58"/>
      <c r="E79" s="58"/>
      <c r="F79" s="58"/>
      <c r="G79" s="58"/>
      <c r="H79" s="58"/>
      <c r="I79" s="58"/>
      <c r="J79" s="107"/>
      <c r="L79" s="49">
        <f>_xlfn.IFNA(VLOOKUP(J79,$N$7:$O$10,2,FALSE),1)</f>
        <v>1</v>
      </c>
    </row>
    <row r="80" spans="2:13" s="49" customFormat="1" ht="4.95" customHeight="1" x14ac:dyDescent="0.25">
      <c r="B80" s="63"/>
      <c r="C80" s="64"/>
      <c r="D80" s="65"/>
      <c r="E80" s="65"/>
      <c r="F80" s="65"/>
      <c r="G80" s="65"/>
      <c r="H80" s="65"/>
      <c r="I80" s="65"/>
      <c r="J80" s="66"/>
    </row>
    <row r="81" spans="2:13" s="49" customFormat="1" ht="6" customHeight="1" x14ac:dyDescent="0.25">
      <c r="B81" s="50"/>
      <c r="C81" s="51"/>
    </row>
    <row r="82" spans="2:13" s="49" customFormat="1" ht="12" x14ac:dyDescent="0.25">
      <c r="B82" s="52" t="str">
        <f>Uebersetzung!$D$51</f>
        <v>6. Zugang und Reinigung der ALD</v>
      </c>
      <c r="C82" s="51"/>
      <c r="J82" s="112" t="str">
        <f>IF(L82,Uebersetzung!$D$16,Uebersetzung!$D$15)</f>
        <v>Nein</v>
      </c>
      <c r="L82" s="49">
        <f>L85</f>
        <v>1</v>
      </c>
    </row>
    <row r="83" spans="2:13" s="49" customFormat="1" ht="4.5" customHeight="1" x14ac:dyDescent="0.25">
      <c r="B83" s="50"/>
      <c r="C83" s="51"/>
    </row>
    <row r="84" spans="2:13" s="49" customFormat="1" ht="4.95" customHeight="1" x14ac:dyDescent="0.25">
      <c r="B84" s="53"/>
      <c r="C84" s="54"/>
      <c r="D84" s="55"/>
      <c r="E84" s="55"/>
      <c r="F84" s="55"/>
      <c r="G84" s="55"/>
      <c r="H84" s="55"/>
      <c r="I84" s="55"/>
      <c r="J84" s="56"/>
    </row>
    <row r="85" spans="2:13" s="49" customFormat="1" ht="11.4" x14ac:dyDescent="0.25">
      <c r="B85" s="57" t="s">
        <v>19</v>
      </c>
      <c r="C85" s="58" t="str">
        <f>Uebersetzung!$D$52</f>
        <v>Der Nachweis der einfachen Zugänglichkeit und Reinigbarkeit der ALD wird erbracht</v>
      </c>
      <c r="D85" s="58"/>
      <c r="E85" s="58"/>
      <c r="F85" s="58"/>
      <c r="G85" s="58"/>
      <c r="H85" s="58"/>
      <c r="I85" s="58"/>
      <c r="J85" s="107"/>
      <c r="L85" s="49">
        <f>_xlfn.IFNA(VLOOKUP(J85,$N$7:$O$10,2,FALSE),1)</f>
        <v>1</v>
      </c>
    </row>
    <row r="86" spans="2:13" s="49" customFormat="1" ht="4.5" customHeight="1" x14ac:dyDescent="0.25">
      <c r="B86" s="63"/>
      <c r="C86" s="64"/>
      <c r="D86" s="65"/>
      <c r="E86" s="65"/>
      <c r="F86" s="65"/>
      <c r="G86" s="65"/>
      <c r="H86" s="65"/>
      <c r="I86" s="65"/>
      <c r="J86" s="66"/>
    </row>
    <row r="87" spans="2:13" s="49" customFormat="1" ht="6" customHeight="1" x14ac:dyDescent="0.25">
      <c r="B87" s="50"/>
      <c r="C87" s="51"/>
    </row>
    <row r="88" spans="2:13" s="49" customFormat="1" ht="12" x14ac:dyDescent="0.25">
      <c r="B88" s="52" t="str">
        <f>Uebersetzung!$D$54</f>
        <v>7. Steuerung und Regulierung des Volumenstroms gemäss Produktreglement 11.3</v>
      </c>
      <c r="C88" s="51"/>
      <c r="J88" s="112" t="str">
        <f>IF(L88,Uebersetzung!$D$16,Uebersetzung!$D$15)</f>
        <v>Nein</v>
      </c>
      <c r="L88" s="49">
        <f>MAX(M91:M95)</f>
        <v>1</v>
      </c>
    </row>
    <row r="89" spans="2:13" s="49" customFormat="1" ht="4.5" customHeight="1" x14ac:dyDescent="0.25">
      <c r="B89" s="50"/>
      <c r="C89" s="51"/>
    </row>
    <row r="90" spans="2:13" s="49" customFormat="1" ht="4.95" customHeight="1" x14ac:dyDescent="0.25">
      <c r="B90" s="53"/>
      <c r="C90" s="54"/>
      <c r="D90" s="55"/>
      <c r="E90" s="55"/>
      <c r="F90" s="55"/>
      <c r="G90" s="55"/>
      <c r="H90" s="55"/>
      <c r="I90" s="55"/>
      <c r="J90" s="56"/>
    </row>
    <row r="91" spans="2:13" s="49" customFormat="1" ht="11.4" x14ac:dyDescent="0.25">
      <c r="B91" s="57" t="s">
        <v>19</v>
      </c>
      <c r="C91" s="58" t="str">
        <f>Uebersetzung!$D$55</f>
        <v>Volumenstrom an ALD und/oder Abluftventilatoren reguliert</v>
      </c>
      <c r="D91" s="58"/>
      <c r="E91" s="58"/>
      <c r="F91" s="58"/>
      <c r="G91" s="58"/>
      <c r="H91" s="58"/>
      <c r="I91" s="58"/>
      <c r="J91" s="107"/>
      <c r="M91" s="49">
        <f>_xlfn.IFNA(VLOOKUP(J91,$N$7:$O$10,2,FALSE),1)</f>
        <v>1</v>
      </c>
    </row>
    <row r="92" spans="2:13" s="49" customFormat="1" ht="4.95" customHeight="1" x14ac:dyDescent="0.25">
      <c r="B92" s="59"/>
      <c r="C92" s="60"/>
      <c r="D92" s="58"/>
      <c r="E92" s="58"/>
      <c r="F92" s="58"/>
      <c r="G92" s="58"/>
      <c r="H92" s="58"/>
      <c r="I92" s="58"/>
      <c r="J92" s="61"/>
    </row>
    <row r="93" spans="2:13" s="49" customFormat="1" ht="4.95" customHeight="1" x14ac:dyDescent="0.25">
      <c r="B93" s="94"/>
      <c r="C93" s="95"/>
      <c r="D93" s="96"/>
      <c r="E93" s="96"/>
      <c r="F93" s="96"/>
      <c r="G93" s="96"/>
      <c r="H93" s="96"/>
      <c r="I93" s="96"/>
      <c r="J93" s="97"/>
    </row>
    <row r="94" spans="2:13" s="49" customFormat="1" ht="11.4" x14ac:dyDescent="0.25">
      <c r="B94" s="57" t="s">
        <v>20</v>
      </c>
      <c r="C94" s="124" t="str">
        <f>Uebersetzung!$D$56</f>
        <v>Minimale Abluftmenge von 30% eingehalten</v>
      </c>
      <c r="D94" s="124"/>
      <c r="E94" s="124"/>
      <c r="F94" s="124"/>
      <c r="G94" s="124"/>
      <c r="H94" s="124"/>
      <c r="I94" s="58"/>
      <c r="J94" s="107"/>
      <c r="M94" s="49">
        <f>_xlfn.IFNA(VLOOKUP(J94,$N$7:$O$10,2,FALSE),1)</f>
        <v>1</v>
      </c>
    </row>
    <row r="95" spans="2:13" s="49" customFormat="1" ht="4.95" customHeight="1" x14ac:dyDescent="0.25">
      <c r="B95" s="63"/>
      <c r="C95" s="64"/>
      <c r="D95" s="65"/>
      <c r="E95" s="65"/>
      <c r="F95" s="65"/>
      <c r="G95" s="65"/>
      <c r="H95" s="65"/>
      <c r="I95" s="65"/>
      <c r="J95" s="66"/>
    </row>
    <row r="96" spans="2:13" s="49" customFormat="1" ht="6" customHeight="1" x14ac:dyDescent="0.25">
      <c r="B96" s="50"/>
      <c r="C96" s="51"/>
    </row>
    <row r="97" spans="2:12" s="49" customFormat="1" ht="12" x14ac:dyDescent="0.25">
      <c r="B97" s="52" t="str">
        <f>Uebersetzung!$D$58</f>
        <v>8. Wärmerückgewinnung gemäss Energiegesetz</v>
      </c>
      <c r="C97" s="51"/>
      <c r="J97" s="112" t="str">
        <f>IF(L97,Uebersetzung!$D$16,Uebersetzung!$D$15)</f>
        <v>Nein</v>
      </c>
      <c r="L97" s="49">
        <f>L100</f>
        <v>1</v>
      </c>
    </row>
    <row r="98" spans="2:12" s="49" customFormat="1" ht="4.5" customHeight="1" x14ac:dyDescent="0.25">
      <c r="B98" s="50"/>
      <c r="C98" s="51"/>
    </row>
    <row r="99" spans="2:12" s="49" customFormat="1" ht="4.95" customHeight="1" x14ac:dyDescent="0.25">
      <c r="B99" s="53"/>
      <c r="C99" s="54"/>
      <c r="D99" s="55"/>
      <c r="E99" s="55"/>
      <c r="F99" s="55"/>
      <c r="G99" s="55"/>
      <c r="H99" s="55"/>
      <c r="I99" s="55"/>
      <c r="J99" s="56"/>
    </row>
    <row r="100" spans="2:12" s="49" customFormat="1" ht="11.4" x14ac:dyDescent="0.25">
      <c r="B100" s="57" t="s">
        <v>19</v>
      </c>
      <c r="C100" s="124" t="str">
        <f>Uebersetzung!$D$59</f>
        <v>WRG gemäss Energiegesetz geplant und umgesetzt?</v>
      </c>
      <c r="D100" s="124"/>
      <c r="E100" s="124"/>
      <c r="F100" s="124"/>
      <c r="G100" s="124"/>
      <c r="H100" s="124"/>
      <c r="I100" s="58"/>
      <c r="J100" s="107"/>
      <c r="L100" s="49">
        <f>_xlfn.IFNA(VLOOKUP(J100,$N$13:$O$17,2,FALSE),1)</f>
        <v>1</v>
      </c>
    </row>
    <row r="101" spans="2:12" s="49" customFormat="1" ht="4.95" customHeight="1" x14ac:dyDescent="0.25">
      <c r="B101" s="63"/>
      <c r="C101" s="64"/>
      <c r="D101" s="65"/>
      <c r="E101" s="65"/>
      <c r="F101" s="65"/>
      <c r="G101" s="65"/>
      <c r="H101" s="65"/>
      <c r="I101" s="65"/>
      <c r="J101" s="66"/>
    </row>
    <row r="102" spans="2:12" s="49" customFormat="1" ht="6" customHeight="1" x14ac:dyDescent="0.25">
      <c r="B102" s="50"/>
      <c r="C102" s="51"/>
    </row>
    <row r="103" spans="2:12" s="49" customFormat="1" ht="12" x14ac:dyDescent="0.25">
      <c r="B103" s="52" t="str">
        <f>Uebersetzung!D61</f>
        <v>9. Massnahmen zur Vermeidung von Falschluftströmungen</v>
      </c>
      <c r="C103" s="51"/>
      <c r="J103" s="112" t="str">
        <f>IF(L103,Uebersetzung!$D$16,Uebersetzung!$D$15)</f>
        <v>Nein</v>
      </c>
      <c r="L103" s="49">
        <f>L106</f>
        <v>1</v>
      </c>
    </row>
    <row r="104" spans="2:12" s="49" customFormat="1" ht="4.5" customHeight="1" x14ac:dyDescent="0.25">
      <c r="B104" s="50"/>
      <c r="C104" s="51"/>
    </row>
    <row r="105" spans="2:12" s="49" customFormat="1" ht="4.95" customHeight="1" x14ac:dyDescent="0.25">
      <c r="B105" s="53"/>
      <c r="C105" s="54"/>
      <c r="D105" s="55"/>
      <c r="E105" s="55"/>
      <c r="F105" s="55"/>
      <c r="G105" s="55"/>
      <c r="H105" s="55"/>
      <c r="I105" s="55"/>
      <c r="J105" s="56"/>
    </row>
    <row r="106" spans="2:12" s="49" customFormat="1" ht="11.4" customHeight="1" x14ac:dyDescent="0.25">
      <c r="B106" s="57" t="s">
        <v>19</v>
      </c>
      <c r="C106" s="124" t="str">
        <f>Uebersetzung!$D$62</f>
        <v>Massnahmen wie Rückschlagklappen wurden berücksichtigt</v>
      </c>
      <c r="D106" s="124"/>
      <c r="E106" s="124"/>
      <c r="F106" s="124"/>
      <c r="G106" s="124"/>
      <c r="H106" s="124"/>
      <c r="I106" s="58"/>
      <c r="J106" s="107"/>
      <c r="L106" s="49">
        <f>_xlfn.IFNA(VLOOKUP(J106,$N$7:$O$10,2,FALSE),1)</f>
        <v>1</v>
      </c>
    </row>
    <row r="107" spans="2:12" s="49" customFormat="1" ht="4.95" customHeight="1" x14ac:dyDescent="0.25">
      <c r="B107" s="63"/>
      <c r="C107" s="64"/>
      <c r="D107" s="65"/>
      <c r="E107" s="65"/>
      <c r="F107" s="65"/>
      <c r="G107" s="65"/>
      <c r="H107" s="65"/>
      <c r="I107" s="65"/>
      <c r="J107" s="66"/>
    </row>
    <row r="108" spans="2:12" s="49" customFormat="1" ht="7.5" customHeight="1" x14ac:dyDescent="0.25">
      <c r="B108" s="50"/>
      <c r="C108" s="51"/>
    </row>
    <row r="109" spans="2:12" s="49" customFormat="1" ht="12" x14ac:dyDescent="0.25">
      <c r="B109" s="50"/>
      <c r="C109" s="51"/>
      <c r="H109" s="68" t="str">
        <f>Uebersetzung!$D$70</f>
        <v>Sind die Zusatzanforderungen an Abluftanlagen mit natürlicher Nachströmung erfüllt?</v>
      </c>
      <c r="J109" s="111" t="str">
        <f>IF(L109,Uebersetzung!$D$16,Uebersetzung!$D$15)</f>
        <v>Nein</v>
      </c>
      <c r="L109" s="49">
        <f>SUM(L19:L107)</f>
        <v>12</v>
      </c>
    </row>
    <row r="110" spans="2:12" s="49" customFormat="1" ht="12" x14ac:dyDescent="0.25">
      <c r="B110" s="50" t="str">
        <f>Uebersetzung!$D$71</f>
        <v>Beilagen:</v>
      </c>
      <c r="C110" s="51"/>
      <c r="H110" s="68"/>
    </row>
    <row r="111" spans="2:12" s="49" customFormat="1" ht="12" x14ac:dyDescent="0.25">
      <c r="B111" s="50" t="str">
        <f>Uebersetzung!$D$72</f>
        <v xml:space="preserve">  O Datenblätter ALD</v>
      </c>
      <c r="C111" s="51"/>
      <c r="H111" s="68"/>
    </row>
    <row r="112" spans="2:12" s="49" customFormat="1" ht="12" x14ac:dyDescent="0.25">
      <c r="B112" s="50" t="str">
        <f>Uebersetzung!$D$73</f>
        <v xml:space="preserve">  O Lüftungskonzept und Auslegung</v>
      </c>
      <c r="C112" s="51"/>
      <c r="F112" s="80"/>
      <c r="G112" s="82" t="str">
        <f>Uebersetzung!$E$77</f>
        <v>Unterschrift Fachplaner:</v>
      </c>
      <c r="H112" s="81"/>
      <c r="I112" s="65"/>
      <c r="J112" s="65"/>
    </row>
    <row r="113" spans="2:11" s="71" customFormat="1" ht="11.4" x14ac:dyDescent="0.25">
      <c r="B113" s="50" t="str">
        <f>Uebersetzung!$D$74</f>
        <v xml:space="preserve">  O Detailberechnungen</v>
      </c>
      <c r="C113" s="70"/>
      <c r="F113" s="82"/>
      <c r="G113" s="82"/>
      <c r="H113" s="86" t="str">
        <f>IF(D10=0,"",D10)</f>
        <v/>
      </c>
      <c r="I113" s="85"/>
      <c r="J113" s="85"/>
    </row>
    <row r="114" spans="2:11" s="71" customFormat="1" ht="12" customHeight="1" x14ac:dyDescent="0.25">
      <c r="B114" s="69" t="str">
        <f>Uebersetzung!$D$75</f>
        <v xml:space="preserve">  O Begrüdung bei Antwort "Nein"</v>
      </c>
      <c r="C114" s="70"/>
      <c r="G114" s="83"/>
      <c r="H114" s="86" t="str">
        <f>IF(G10=0,"",G10)</f>
        <v/>
      </c>
      <c r="I114" s="83"/>
      <c r="J114" s="83"/>
    </row>
    <row r="115" spans="2:11" s="71" customFormat="1" ht="7.5" customHeight="1" x14ac:dyDescent="0.25">
      <c r="B115" s="69"/>
      <c r="C115" s="70"/>
      <c r="H115" s="84"/>
      <c r="I115" s="83"/>
      <c r="J115" s="83"/>
    </row>
    <row r="116" spans="2:11" s="39" customFormat="1" x14ac:dyDescent="0.25">
      <c r="B116" s="47"/>
      <c r="C116" s="48"/>
      <c r="K116" s="38"/>
    </row>
  </sheetData>
  <sheetProtection algorithmName="SHA-512" hashValue="oxiYgmEXNJcaJB1Dy6B4zXesgwIZgwE4ixpPHbcrZm1kZ0r9fdi3Bo9CilrIpMO6EgtDasZg3vMuc3g3K904rg==" saltValue="lVdRs46iGBLt6bgRw65lEA==" spinCount="100000" sheet="1" objects="1" scenarios="1" selectLockedCells="1"/>
  <mergeCells count="31">
    <mergeCell ref="B14:J14"/>
    <mergeCell ref="C70:H70"/>
    <mergeCell ref="C65:H65"/>
    <mergeCell ref="C73:F73"/>
    <mergeCell ref="C24:H24"/>
    <mergeCell ref="C27:H27"/>
    <mergeCell ref="C30:H30"/>
    <mergeCell ref="C36:H36"/>
    <mergeCell ref="C34:H34"/>
    <mergeCell ref="C106:H106"/>
    <mergeCell ref="C47:H47"/>
    <mergeCell ref="C50:H50"/>
    <mergeCell ref="C56:H56"/>
    <mergeCell ref="C94:H94"/>
    <mergeCell ref="C100:H100"/>
    <mergeCell ref="C67:H67"/>
    <mergeCell ref="C59:H59"/>
    <mergeCell ref="B7:C7"/>
    <mergeCell ref="D7:G7"/>
    <mergeCell ref="B8:C8"/>
    <mergeCell ref="G2:J2"/>
    <mergeCell ref="D8:G8"/>
    <mergeCell ref="E3:J3"/>
    <mergeCell ref="E5:J5"/>
    <mergeCell ref="B13:J13"/>
    <mergeCell ref="B10:C10"/>
    <mergeCell ref="B11:C11"/>
    <mergeCell ref="G10:J10"/>
    <mergeCell ref="G11:J11"/>
    <mergeCell ref="D10:E10"/>
    <mergeCell ref="D11:E11"/>
  </mergeCells>
  <phoneticPr fontId="3" type="noConversion"/>
  <conditionalFormatting sqref="J109:J112">
    <cfRule type="cellIs" priority="69" operator="equal">
      <formula>"Ja"</formula>
    </cfRule>
    <cfRule type="colorScale" priority="7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1">
      <colorScale>
        <cfvo type="min"/>
        <cfvo type="max"/>
        <color rgb="FF92D050"/>
        <color rgb="FFC00000"/>
      </colorScale>
    </cfRule>
  </conditionalFormatting>
  <conditionalFormatting sqref="J16">
    <cfRule type="containsText" dxfId="19" priority="47" operator="containsText" text="Ja">
      <formula>NOT(ISERROR(SEARCH("Ja",J16)))</formula>
    </cfRule>
    <cfRule type="containsText" dxfId="18" priority="48" operator="containsText" text="Nein">
      <formula>NOT(ISERROR(SEARCH("Nein",J16)))</formula>
    </cfRule>
    <cfRule type="cellIs" priority="60" operator="equal">
      <formula>"Ja"</formula>
    </cfRule>
    <cfRule type="colorScale" priority="6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2">
      <colorScale>
        <cfvo type="min"/>
        <cfvo type="max"/>
        <color rgb="FF92D050"/>
        <color rgb="FFC00000"/>
      </colorScale>
    </cfRule>
  </conditionalFormatting>
  <conditionalFormatting sqref="J39">
    <cfRule type="containsText" dxfId="17" priority="36" operator="containsText" text="Ja">
      <formula>NOT(ISERROR(SEARCH("Ja",J39)))</formula>
    </cfRule>
    <cfRule type="containsText" dxfId="16" priority="37" operator="containsText" text="Nein">
      <formula>NOT(ISERROR(SEARCH("Nein",J39)))</formula>
    </cfRule>
    <cfRule type="cellIs" priority="38" operator="equal">
      <formula>"Ja"</formula>
    </cfRule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0">
      <colorScale>
        <cfvo type="min"/>
        <cfvo type="max"/>
        <color rgb="FF92D050"/>
        <color rgb="FFC00000"/>
      </colorScale>
    </cfRule>
  </conditionalFormatting>
  <conditionalFormatting sqref="J53">
    <cfRule type="containsText" dxfId="15" priority="31" operator="containsText" text="Ja">
      <formula>NOT(ISERROR(SEARCH("Ja",J53)))</formula>
    </cfRule>
    <cfRule type="containsText" dxfId="14" priority="32" operator="containsText" text="Nein">
      <formula>NOT(ISERROR(SEARCH("Nein",J53)))</formula>
    </cfRule>
    <cfRule type="cellIs" priority="33" operator="equal">
      <formula>"Ja"</formula>
    </cfRule>
    <cfRule type="colorScale" priority="3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5">
      <colorScale>
        <cfvo type="min"/>
        <cfvo type="max"/>
        <color rgb="FF92D050"/>
        <color rgb="FFC00000"/>
      </colorScale>
    </cfRule>
  </conditionalFormatting>
  <conditionalFormatting sqref="J62">
    <cfRule type="containsText" dxfId="13" priority="26" operator="containsText" text="Ja">
      <formula>NOT(ISERROR(SEARCH("Ja",J62)))</formula>
    </cfRule>
    <cfRule type="containsText" dxfId="12" priority="27" operator="containsText" text="Nein">
      <formula>NOT(ISERROR(SEARCH("Nein",J62)))</formula>
    </cfRule>
    <cfRule type="cellIs" priority="28" operator="equal">
      <formula>"Ja"</formula>
    </cfRule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0">
      <colorScale>
        <cfvo type="min"/>
        <cfvo type="max"/>
        <color rgb="FF92D050"/>
        <color rgb="FFC00000"/>
      </colorScale>
    </cfRule>
  </conditionalFormatting>
  <conditionalFormatting sqref="J76">
    <cfRule type="containsText" dxfId="11" priority="21" operator="containsText" text="Ja">
      <formula>NOT(ISERROR(SEARCH("Ja",J76)))</formula>
    </cfRule>
    <cfRule type="containsText" dxfId="10" priority="22" operator="containsText" text="Nein">
      <formula>NOT(ISERROR(SEARCH("Nein",J76)))</formula>
    </cfRule>
    <cfRule type="cellIs" priority="23" operator="equal">
      <formula>"Ja"</formula>
    </cfRule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5">
      <colorScale>
        <cfvo type="min"/>
        <cfvo type="max"/>
        <color rgb="FF92D050"/>
        <color rgb="FFC00000"/>
      </colorScale>
    </cfRule>
  </conditionalFormatting>
  <conditionalFormatting sqref="J82">
    <cfRule type="containsText" dxfId="9" priority="16" operator="containsText" text="Ja">
      <formula>NOT(ISERROR(SEARCH("Ja",J82)))</formula>
    </cfRule>
    <cfRule type="containsText" dxfId="8" priority="17" operator="containsText" text="Nein">
      <formula>NOT(ISERROR(SEARCH("Nein",J82)))</formula>
    </cfRule>
    <cfRule type="cellIs" priority="18" operator="equal">
      <formula>"Ja"</formula>
    </cfRule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0">
      <colorScale>
        <cfvo type="min"/>
        <cfvo type="max"/>
        <color rgb="FF92D050"/>
        <color rgb="FFC00000"/>
      </colorScale>
    </cfRule>
  </conditionalFormatting>
  <conditionalFormatting sqref="J88">
    <cfRule type="containsText" dxfId="7" priority="11" operator="containsText" text="Ja">
      <formula>NOT(ISERROR(SEARCH("Ja",J88)))</formula>
    </cfRule>
    <cfRule type="containsText" dxfId="6" priority="12" operator="containsText" text="Nein">
      <formula>NOT(ISERROR(SEARCH("Nein",J88)))</formula>
    </cfRule>
    <cfRule type="cellIs" priority="13" operator="equal">
      <formula>"Ja"</formula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5">
      <colorScale>
        <cfvo type="min"/>
        <cfvo type="max"/>
        <color rgb="FF92D050"/>
        <color rgb="FFC00000"/>
      </colorScale>
    </cfRule>
  </conditionalFormatting>
  <conditionalFormatting sqref="J97">
    <cfRule type="containsText" dxfId="5" priority="6" operator="containsText" text="Ja">
      <formula>NOT(ISERROR(SEARCH("Ja",J97)))</formula>
    </cfRule>
    <cfRule type="containsText" dxfId="4" priority="7" operator="containsText" text="Nein">
      <formula>NOT(ISERROR(SEARCH("Nein",J97)))</formula>
    </cfRule>
    <cfRule type="cellIs" priority="8" operator="equal">
      <formula>"Ja"</formula>
    </cfRule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0">
      <colorScale>
        <cfvo type="min"/>
        <cfvo type="max"/>
        <color rgb="FF92D050"/>
        <color rgb="FFC00000"/>
      </colorScale>
    </cfRule>
  </conditionalFormatting>
  <conditionalFormatting sqref="J103">
    <cfRule type="containsText" dxfId="3" priority="1" operator="containsText" text="Ja">
      <formula>NOT(ISERROR(SEARCH("Ja",J103)))</formula>
    </cfRule>
    <cfRule type="containsText" dxfId="2" priority="2" operator="containsText" text="Nein">
      <formula>NOT(ISERROR(SEARCH("Nein",J103)))</formula>
    </cfRule>
    <cfRule type="cellIs" priority="3" operator="equal">
      <formula>"Ja"</formula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">
      <colorScale>
        <cfvo type="min"/>
        <cfvo type="max"/>
        <color rgb="FF92D050"/>
        <color rgb="FFC00000"/>
      </colorScale>
    </cfRule>
  </conditionalFormatting>
  <dataValidations count="3">
    <dataValidation type="list" allowBlank="1" showInputMessage="1" showErrorMessage="1" sqref="H19 J42 J47 J50 J36 J85 J67 J94 J91 J106 J24 J27 J30 J73 J70 J79 J56 J59" xr:uid="{ACB35FDC-42DC-4DDA-BB3A-B8C02FD39992}">
      <formula1>Status1</formula1>
    </dataValidation>
    <dataValidation type="list" allowBlank="1" showInputMessage="1" showErrorMessage="1" sqref="J8" xr:uid="{39F98925-FD91-4FDD-A6B1-1AD1C464EA92}">
      <formula1>Standard</formula1>
    </dataValidation>
    <dataValidation type="list" allowBlank="1" showInputMessage="1" showErrorMessage="1" sqref="J100" xr:uid="{BFC2926C-79A8-4A62-8387-0052F9D6AF37}">
      <formula1>$N$14:$N$17</formula1>
    </dataValidation>
  </dataValidations>
  <pageMargins left="0.86614173228346458" right="0.55118110236220474" top="0.35433070866141736" bottom="0.35433070866141736" header="0.31496062992125984" footer="0.31496062992125984"/>
  <pageSetup paperSize="9" scale="87"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9" operator="containsText" id="{E46F452D-CD04-45CA-9254-66477930FA2E}">
            <xm:f>NOT(ISERROR(SEARCH(Uebersetzung!$D$16,J109)))</xm:f>
            <xm:f>Uebersetzung!$D$16</xm:f>
            <x14:dxf>
              <font>
                <color auto="1"/>
              </font>
              <fill>
                <patternFill>
                  <bgColor rgb="FFFFC7CE"/>
                </patternFill>
              </fill>
            </x14:dxf>
          </x14:cfRule>
          <x14:cfRule type="containsText" priority="50" operator="containsText" id="{FEF60025-A867-4847-B3AA-378C7EB6C205}">
            <xm:f>NOT(ISERROR(SEARCH(Uebersetzung!$D$15,J109)))</xm:f>
            <xm:f>Uebersetzung!$D$15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J109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83"/>
  <sheetViews>
    <sheetView workbookViewId="0">
      <selection activeCell="B42" sqref="B42"/>
    </sheetView>
  </sheetViews>
  <sheetFormatPr baseColWidth="10" defaultRowHeight="13.2" x14ac:dyDescent="0.25"/>
  <cols>
    <col min="4" max="4" width="23.6640625" customWidth="1"/>
    <col min="5" max="7" width="29.88671875" customWidth="1"/>
  </cols>
  <sheetData>
    <row r="1" spans="1:9" ht="22.8" x14ac:dyDescent="0.4">
      <c r="A1" s="1">
        <v>1</v>
      </c>
      <c r="B1" s="2" t="s">
        <v>1</v>
      </c>
      <c r="C1" s="3" t="s">
        <v>2</v>
      </c>
      <c r="D1" s="2"/>
      <c r="E1" s="125" t="s">
        <v>3</v>
      </c>
      <c r="F1" s="126"/>
      <c r="G1" s="127"/>
      <c r="H1" s="4" t="str">
        <f>E3</f>
        <v>deutsch</v>
      </c>
      <c r="I1" s="5">
        <v>1</v>
      </c>
    </row>
    <row r="2" spans="1:9" x14ac:dyDescent="0.25">
      <c r="A2" s="18"/>
      <c r="B2" s="19"/>
      <c r="C2" s="20"/>
      <c r="D2" s="21"/>
      <c r="E2" s="22"/>
      <c r="F2" s="22"/>
      <c r="G2" s="22"/>
      <c r="H2" s="4" t="str">
        <f>F3</f>
        <v>französisch</v>
      </c>
      <c r="I2" s="5">
        <v>2</v>
      </c>
    </row>
    <row r="3" spans="1:9" ht="15.6" x14ac:dyDescent="0.3">
      <c r="A3" s="6"/>
      <c r="B3" s="17" t="s">
        <v>4</v>
      </c>
      <c r="C3" s="17" t="s">
        <v>5</v>
      </c>
      <c r="D3" s="17" t="s">
        <v>6</v>
      </c>
      <c r="E3" s="14" t="s">
        <v>2</v>
      </c>
      <c r="F3" s="15" t="s">
        <v>7</v>
      </c>
      <c r="G3" s="16" t="s">
        <v>8</v>
      </c>
      <c r="H3" s="4" t="str">
        <f>G3</f>
        <v>italienisch</v>
      </c>
      <c r="I3" s="5">
        <v>3</v>
      </c>
    </row>
    <row r="4" spans="1:9" ht="21" x14ac:dyDescent="0.25">
      <c r="A4" s="7">
        <v>1</v>
      </c>
      <c r="B4" s="8" t="s">
        <v>9</v>
      </c>
      <c r="C4" s="8"/>
      <c r="D4" s="9" t="str">
        <f t="shared" ref="D4:D67" si="0">INDEX($E$4:$G$514,$A4,$A$1)</f>
        <v>Nachweis für Abluftanlagen mit natürlicher Nachströmung</v>
      </c>
      <c r="E4" s="87" t="s">
        <v>31</v>
      </c>
      <c r="F4" s="88"/>
      <c r="G4" s="89"/>
      <c r="H4" s="4"/>
      <c r="I4" s="4"/>
    </row>
    <row r="5" spans="1:9" x14ac:dyDescent="0.25">
      <c r="A5" s="7">
        <v>2</v>
      </c>
      <c r="B5" s="8" t="s">
        <v>9</v>
      </c>
      <c r="C5" s="8"/>
      <c r="D5" s="9" t="str">
        <f t="shared" si="0"/>
        <v xml:space="preserve">Version 2022.1 </v>
      </c>
      <c r="E5" s="87" t="s">
        <v>32</v>
      </c>
      <c r="F5" s="88"/>
      <c r="G5" s="89"/>
      <c r="H5" s="4"/>
      <c r="I5" s="4"/>
    </row>
    <row r="6" spans="1:9" x14ac:dyDescent="0.25">
      <c r="A6" s="7">
        <v>3</v>
      </c>
      <c r="B6" s="8" t="s">
        <v>9</v>
      </c>
      <c r="C6" s="8"/>
      <c r="D6" s="9" t="str">
        <f t="shared" si="0"/>
        <v>Projektname:</v>
      </c>
      <c r="E6" s="90" t="s">
        <v>10</v>
      </c>
      <c r="F6" s="88"/>
      <c r="G6" s="89"/>
      <c r="H6" s="4"/>
      <c r="I6" s="4"/>
    </row>
    <row r="7" spans="1:9" x14ac:dyDescent="0.25">
      <c r="A7" s="7">
        <v>4</v>
      </c>
      <c r="B7" s="8" t="s">
        <v>9</v>
      </c>
      <c r="C7" s="8"/>
      <c r="D7" s="9" t="str">
        <f t="shared" si="0"/>
        <v>Gebäudeadresse:</v>
      </c>
      <c r="E7" s="90" t="s">
        <v>12</v>
      </c>
      <c r="F7" s="88"/>
      <c r="G7" s="89"/>
      <c r="H7" s="4"/>
      <c r="I7" s="4"/>
    </row>
    <row r="8" spans="1:9" x14ac:dyDescent="0.25">
      <c r="A8" s="7">
        <v>5</v>
      </c>
      <c r="B8" s="8" t="s">
        <v>9</v>
      </c>
      <c r="C8" s="8"/>
      <c r="D8" s="9" t="str">
        <f t="shared" si="0"/>
        <v>MOP-Nr.</v>
      </c>
      <c r="E8" s="90" t="s">
        <v>11</v>
      </c>
      <c r="F8" s="88"/>
      <c r="G8" s="89"/>
      <c r="H8" s="4"/>
      <c r="I8" s="4"/>
    </row>
    <row r="9" spans="1:9" x14ac:dyDescent="0.25">
      <c r="A9" s="7">
        <v>6</v>
      </c>
      <c r="B9" s="8" t="s">
        <v>9</v>
      </c>
      <c r="C9" s="8"/>
      <c r="D9" s="9" t="str">
        <f t="shared" si="0"/>
        <v>Fachplaner/-in:</v>
      </c>
      <c r="E9" s="90" t="s">
        <v>13</v>
      </c>
      <c r="F9" s="88"/>
      <c r="G9" s="89"/>
      <c r="H9" s="4"/>
      <c r="I9" s="4"/>
    </row>
    <row r="10" spans="1:9" x14ac:dyDescent="0.25">
      <c r="A10" s="7">
        <v>7</v>
      </c>
      <c r="B10" s="8" t="s">
        <v>9</v>
      </c>
      <c r="C10" s="8"/>
      <c r="D10" s="9" t="str">
        <f t="shared" si="0"/>
        <v>Telefon:</v>
      </c>
      <c r="E10" s="90" t="s">
        <v>15</v>
      </c>
      <c r="F10" s="88"/>
      <c r="G10" s="89"/>
      <c r="H10" s="4"/>
      <c r="I10" s="4"/>
    </row>
    <row r="11" spans="1:9" x14ac:dyDescent="0.25">
      <c r="A11" s="7">
        <v>8</v>
      </c>
      <c r="B11" s="8" t="s">
        <v>9</v>
      </c>
      <c r="C11" s="8"/>
      <c r="D11" s="9" t="str">
        <f t="shared" si="0"/>
        <v>Firma:</v>
      </c>
      <c r="E11" s="90" t="s">
        <v>14</v>
      </c>
      <c r="F11" s="88"/>
      <c r="G11" s="89"/>
      <c r="H11" s="4"/>
      <c r="I11" s="4"/>
    </row>
    <row r="12" spans="1:9" x14ac:dyDescent="0.25">
      <c r="A12" s="7">
        <v>9</v>
      </c>
      <c r="B12" s="8" t="s">
        <v>9</v>
      </c>
      <c r="C12" s="8"/>
      <c r="D12" s="9" t="str">
        <f t="shared" si="0"/>
        <v>E-Mail:</v>
      </c>
      <c r="E12" s="90" t="s">
        <v>16</v>
      </c>
      <c r="F12" s="88"/>
      <c r="G12" s="89"/>
      <c r="H12" s="4"/>
      <c r="I12" s="4"/>
    </row>
    <row r="13" spans="1:9" x14ac:dyDescent="0.25">
      <c r="A13" s="7">
        <v>10</v>
      </c>
      <c r="B13" s="8" t="s">
        <v>9</v>
      </c>
      <c r="C13" s="8"/>
      <c r="D13" s="9">
        <f t="shared" si="0"/>
        <v>1</v>
      </c>
      <c r="E13" s="90">
        <v>1</v>
      </c>
      <c r="F13" s="88"/>
      <c r="G13" s="89"/>
      <c r="H13" s="4"/>
      <c r="I13" s="4"/>
    </row>
    <row r="14" spans="1:9" x14ac:dyDescent="0.25">
      <c r="A14" s="7">
        <v>11</v>
      </c>
      <c r="B14" s="8" t="s">
        <v>9</v>
      </c>
      <c r="C14" s="8"/>
      <c r="D14" s="9">
        <f t="shared" si="0"/>
        <v>0</v>
      </c>
      <c r="E14" s="90"/>
      <c r="F14" s="88"/>
      <c r="G14" s="89"/>
      <c r="H14" s="4"/>
      <c r="I14" s="4"/>
    </row>
    <row r="15" spans="1:9" x14ac:dyDescent="0.25">
      <c r="A15" s="7">
        <v>12</v>
      </c>
      <c r="B15" s="8" t="s">
        <v>9</v>
      </c>
      <c r="C15" s="8"/>
      <c r="D15" s="9" t="str">
        <f t="shared" si="0"/>
        <v>Ja</v>
      </c>
      <c r="E15" s="90" t="s">
        <v>22</v>
      </c>
      <c r="F15" s="88" t="s">
        <v>64</v>
      </c>
      <c r="G15" s="89" t="s">
        <v>66</v>
      </c>
      <c r="H15" s="4"/>
      <c r="I15" s="4"/>
    </row>
    <row r="16" spans="1:9" x14ac:dyDescent="0.25">
      <c r="A16" s="7">
        <v>13</v>
      </c>
      <c r="B16" s="8" t="s">
        <v>9</v>
      </c>
      <c r="C16" s="8"/>
      <c r="D16" s="9" t="str">
        <f t="shared" si="0"/>
        <v>Nein</v>
      </c>
      <c r="E16" s="90" t="s">
        <v>23</v>
      </c>
      <c r="F16" s="88" t="s">
        <v>65</v>
      </c>
      <c r="G16" s="89" t="s">
        <v>65</v>
      </c>
      <c r="H16" s="4"/>
      <c r="I16" s="4"/>
    </row>
    <row r="17" spans="1:9" x14ac:dyDescent="0.25">
      <c r="A17" s="7">
        <v>14</v>
      </c>
      <c r="B17" s="8" t="s">
        <v>9</v>
      </c>
      <c r="C17" s="8"/>
      <c r="D17" s="9" t="str">
        <f t="shared" si="0"/>
        <v>N.A.</v>
      </c>
      <c r="E17" s="90" t="s">
        <v>61</v>
      </c>
      <c r="F17" s="88"/>
      <c r="G17" s="89"/>
      <c r="H17" s="4"/>
      <c r="I17" s="4"/>
    </row>
    <row r="18" spans="1:9" s="79" customFormat="1" x14ac:dyDescent="0.25">
      <c r="A18" s="75">
        <v>15</v>
      </c>
      <c r="B18" s="76" t="s">
        <v>9</v>
      </c>
      <c r="C18" s="76"/>
      <c r="D18" s="77" t="str">
        <f t="shared" si="0"/>
        <v>Deklaration des Fachplaners</v>
      </c>
      <c r="E18" s="91" t="s">
        <v>0</v>
      </c>
      <c r="F18" s="92"/>
      <c r="G18" s="93"/>
      <c r="H18" s="78"/>
      <c r="I18" s="78"/>
    </row>
    <row r="19" spans="1:9" s="79" customFormat="1" x14ac:dyDescent="0.25">
      <c r="A19" s="75">
        <v>16</v>
      </c>
      <c r="B19" s="76" t="s">
        <v>9</v>
      </c>
      <c r="C19" s="76"/>
      <c r="D19" s="77" t="str">
        <f t="shared" si="0"/>
        <v>Standard</v>
      </c>
      <c r="E19" s="91" t="s">
        <v>25</v>
      </c>
      <c r="F19" s="92"/>
      <c r="G19" s="93"/>
      <c r="H19" s="78"/>
      <c r="I19" s="78"/>
    </row>
    <row r="20" spans="1:9" s="79" customFormat="1" x14ac:dyDescent="0.25">
      <c r="A20" s="75">
        <v>17</v>
      </c>
      <c r="B20" s="76" t="s">
        <v>9</v>
      </c>
      <c r="C20" s="76"/>
      <c r="D20" s="77" t="str">
        <f t="shared" si="0"/>
        <v>Die Anforderungen sind erfüllt, wenn pro Kategorie je mindestens eine Frage mit "Ja" beantwortet werden kann. Antworten mit "Nein" sind zu begründen.</v>
      </c>
      <c r="E20" s="91" t="s">
        <v>42</v>
      </c>
      <c r="F20" s="92"/>
      <c r="G20" s="93"/>
      <c r="H20" s="78"/>
      <c r="I20" s="78"/>
    </row>
    <row r="21" spans="1:9" s="79" customFormat="1" x14ac:dyDescent="0.25">
      <c r="A21" s="75">
        <v>18</v>
      </c>
      <c r="B21" s="76" t="s">
        <v>9</v>
      </c>
      <c r="C21" s="76"/>
      <c r="D21" s="77" t="str">
        <f t="shared" si="0"/>
        <v>1. Anforderungen an den Schallschutz</v>
      </c>
      <c r="E21" s="91" t="s">
        <v>67</v>
      </c>
      <c r="F21" s="92"/>
      <c r="G21" s="93"/>
      <c r="H21" s="78"/>
      <c r="I21" s="78"/>
    </row>
    <row r="22" spans="1:9" s="79" customFormat="1" x14ac:dyDescent="0.25">
      <c r="A22" s="75">
        <v>19</v>
      </c>
      <c r="B22" s="76" t="s">
        <v>9</v>
      </c>
      <c r="C22" s="76"/>
      <c r="D22" s="77" t="str">
        <f t="shared" si="0"/>
        <v>Befindet sich das Gebäude in einer Zone mit ruhiger Wohnlage?</v>
      </c>
      <c r="E22" s="91" t="s">
        <v>33</v>
      </c>
      <c r="F22" s="92"/>
      <c r="G22" s="93"/>
      <c r="H22" s="78"/>
      <c r="I22" s="78"/>
    </row>
    <row r="23" spans="1:9" s="79" customFormat="1" x14ac:dyDescent="0.25">
      <c r="A23" s="75">
        <v>20</v>
      </c>
      <c r="B23" s="76" t="s">
        <v>9</v>
      </c>
      <c r="C23" s="76"/>
      <c r="D23" s="77" t="str">
        <f t="shared" si="0"/>
        <v>Falls ja, kann ein vereinfachter Nachweis nach den folgenden 3 Kriterien erfolgen:</v>
      </c>
      <c r="E23" s="91" t="s">
        <v>34</v>
      </c>
      <c r="F23" s="92"/>
      <c r="G23" s="93"/>
    </row>
    <row r="24" spans="1:9" s="79" customFormat="1" x14ac:dyDescent="0.25">
      <c r="A24" s="75">
        <v>21</v>
      </c>
      <c r="B24" s="76" t="s">
        <v>9</v>
      </c>
      <c r="C24" s="76"/>
      <c r="D24" s="77" t="str">
        <f t="shared" si="0"/>
        <v>Schallpegeldifferenz des ALD ≥ 38 dB (Dn,e,w + Ctr ) und Fenster R’w + Ctr  ≥ 27 dB</v>
      </c>
      <c r="E24" s="91" t="s">
        <v>35</v>
      </c>
      <c r="F24" s="92"/>
      <c r="G24" s="93"/>
    </row>
    <row r="25" spans="1:9" s="79" customFormat="1" x14ac:dyDescent="0.25">
      <c r="A25" s="75">
        <v>22</v>
      </c>
      <c r="B25" s="76" t="s">
        <v>9</v>
      </c>
      <c r="C25" s="76"/>
      <c r="D25" s="77" t="str">
        <f t="shared" si="0"/>
        <v>Nachweis Schallpegeldifferenz des ALD gemäss Tabelle in Anwendungshilfe</v>
      </c>
      <c r="E25" s="91" t="s">
        <v>68</v>
      </c>
      <c r="F25" s="92"/>
      <c r="G25" s="93"/>
    </row>
    <row r="26" spans="1:9" s="79" customFormat="1" x14ac:dyDescent="0.25">
      <c r="A26" s="75">
        <v>23</v>
      </c>
      <c r="B26" s="76" t="s">
        <v>9</v>
      </c>
      <c r="C26" s="76"/>
      <c r="D26" s="77" t="str">
        <f t="shared" si="0"/>
        <v>Einfacher rechnerischer Nachweis erfüllt</v>
      </c>
      <c r="E26" s="91" t="s">
        <v>36</v>
      </c>
      <c r="F26" s="92"/>
      <c r="G26" s="93"/>
    </row>
    <row r="27" spans="1:9" s="79" customFormat="1" x14ac:dyDescent="0.25">
      <c r="A27" s="75">
        <v>24</v>
      </c>
      <c r="B27" s="76" t="s">
        <v>9</v>
      </c>
      <c r="C27" s="76"/>
      <c r="D27" s="77" t="str">
        <f t="shared" si="0"/>
        <v>In Zonen mit höheren Lärmbelasungen zwingend, in alllen anderen Fällen freiwillig</v>
      </c>
      <c r="E27" s="91" t="s">
        <v>37</v>
      </c>
      <c r="F27" s="92"/>
      <c r="G27" s="93"/>
    </row>
    <row r="28" spans="1:9" s="79" customFormat="1" x14ac:dyDescent="0.25">
      <c r="A28" s="75">
        <v>25</v>
      </c>
      <c r="B28" s="76" t="s">
        <v>9</v>
      </c>
      <c r="C28" s="76"/>
      <c r="D28" s="77" t="str">
        <f t="shared" si="0"/>
        <v>Nachweis mittels Schallschutznachweis nach SIA 181 ist erfüllt</v>
      </c>
      <c r="E28" s="91" t="s">
        <v>69</v>
      </c>
      <c r="F28" s="92"/>
      <c r="G28" s="93"/>
    </row>
    <row r="29" spans="1:9" s="79" customFormat="1" x14ac:dyDescent="0.25">
      <c r="A29" s="75">
        <v>26</v>
      </c>
      <c r="B29" s="76" t="s">
        <v>9</v>
      </c>
      <c r="C29" s="76"/>
      <c r="D29" s="77" t="str">
        <f t="shared" si="0"/>
        <v>Aussenbeiteil-Luftdurchlässe werden in der Folge als ALD bezeichnet.</v>
      </c>
      <c r="E29" s="91" t="s">
        <v>43</v>
      </c>
      <c r="F29" s="92"/>
      <c r="G29" s="93"/>
    </row>
    <row r="30" spans="1:9" s="79" customFormat="1" x14ac:dyDescent="0.25">
      <c r="A30" s="75">
        <v>27</v>
      </c>
      <c r="B30" s="76" t="s">
        <v>9</v>
      </c>
      <c r="C30" s="76"/>
      <c r="D30" s="77">
        <f t="shared" si="0"/>
        <v>0</v>
      </c>
      <c r="E30" s="90"/>
      <c r="F30" s="92"/>
      <c r="G30" s="93"/>
    </row>
    <row r="31" spans="1:9" s="79" customFormat="1" x14ac:dyDescent="0.25">
      <c r="A31" s="75">
        <v>28</v>
      </c>
      <c r="B31" s="76" t="s">
        <v>9</v>
      </c>
      <c r="C31" s="76"/>
      <c r="D31" s="77">
        <f t="shared" si="0"/>
        <v>0</v>
      </c>
      <c r="E31" s="90"/>
      <c r="F31" s="92"/>
      <c r="G31" s="93"/>
    </row>
    <row r="32" spans="1:9" s="79" customFormat="1" x14ac:dyDescent="0.25">
      <c r="A32" s="75">
        <v>29</v>
      </c>
      <c r="B32" s="76" t="s">
        <v>9</v>
      </c>
      <c r="C32" s="76"/>
      <c r="D32" s="77">
        <f t="shared" si="0"/>
        <v>0</v>
      </c>
      <c r="E32" s="90"/>
      <c r="F32" s="92"/>
      <c r="G32" s="93"/>
    </row>
    <row r="33" spans="1:7" s="79" customFormat="1" x14ac:dyDescent="0.25">
      <c r="A33" s="75">
        <v>30</v>
      </c>
      <c r="B33" s="76" t="s">
        <v>9</v>
      </c>
      <c r="C33" s="76"/>
      <c r="D33" s="77">
        <f t="shared" si="0"/>
        <v>0</v>
      </c>
      <c r="E33" s="90"/>
      <c r="F33" s="92"/>
      <c r="G33" s="93"/>
    </row>
    <row r="34" spans="1:7" s="79" customFormat="1" x14ac:dyDescent="0.25">
      <c r="A34" s="75">
        <v>31</v>
      </c>
      <c r="B34" s="76" t="s">
        <v>9</v>
      </c>
      <c r="C34" s="76"/>
      <c r="D34" s="77" t="str">
        <f t="shared" si="0"/>
        <v>2. Anforderungen an die Filtrierung</v>
      </c>
      <c r="E34" s="91" t="s">
        <v>40</v>
      </c>
      <c r="F34" s="92"/>
      <c r="G34" s="93"/>
    </row>
    <row r="35" spans="1:7" s="79" customFormat="1" x14ac:dyDescent="0.25">
      <c r="A35" s="75">
        <v>32</v>
      </c>
      <c r="B35" s="76" t="s">
        <v>9</v>
      </c>
      <c r="C35" s="76"/>
      <c r="D35" s="77" t="str">
        <f t="shared" si="0"/>
        <v>Befindet sich das Gebäude in einer Zone mit guter Luftqualität (AUL1)?</v>
      </c>
      <c r="E35" s="91" t="s">
        <v>41</v>
      </c>
      <c r="F35" s="92"/>
      <c r="G35" s="93"/>
    </row>
    <row r="36" spans="1:7" s="79" customFormat="1" x14ac:dyDescent="0.25">
      <c r="A36" s="75">
        <v>33</v>
      </c>
      <c r="B36" s="76" t="s">
        <v>9</v>
      </c>
      <c r="C36" s="76"/>
      <c r="D36" s="77" t="str">
        <f t="shared" si="0"/>
        <v>falls ja, wird die Installation eines Filters der Klasse ISO Coarse 30 % (Grobstaubfilter ehemals G2) empfohlen</v>
      </c>
      <c r="E36" s="91" t="s">
        <v>71</v>
      </c>
      <c r="F36" s="92"/>
      <c r="G36" s="93"/>
    </row>
    <row r="37" spans="1:7" s="79" customFormat="1" x14ac:dyDescent="0.25">
      <c r="A37" s="75">
        <v>34</v>
      </c>
      <c r="B37" s="76" t="s">
        <v>9</v>
      </c>
      <c r="C37" s="76"/>
      <c r="D37" s="77" t="str">
        <f t="shared" si="0"/>
        <v>Alle ALD sind mit Filtern der Klasse ISO ePM2,5 65% oder ISO ePM1 50% ausgerüstet</v>
      </c>
      <c r="E37" s="91" t="s">
        <v>70</v>
      </c>
      <c r="F37" s="92"/>
      <c r="G37" s="93"/>
    </row>
    <row r="38" spans="1:7" s="79" customFormat="1" x14ac:dyDescent="0.25">
      <c r="A38" s="75">
        <v>35</v>
      </c>
      <c r="B38" s="76" t="s">
        <v>9</v>
      </c>
      <c r="C38" s="76"/>
      <c r="D38" s="77" t="str">
        <f t="shared" si="0"/>
        <v>3. Anforderungen an den Luftvolumenstrom</v>
      </c>
      <c r="E38" s="91" t="s">
        <v>44</v>
      </c>
      <c r="F38" s="92"/>
      <c r="G38" s="93"/>
    </row>
    <row r="39" spans="1:7" s="79" customFormat="1" ht="15" x14ac:dyDescent="0.25">
      <c r="A39" s="75">
        <v>36</v>
      </c>
      <c r="B39" s="76" t="s">
        <v>9</v>
      </c>
      <c r="C39" s="76"/>
      <c r="D39" s="77" t="str">
        <f t="shared" si="0"/>
        <v>Der Luftvolumenstrom pro Zimmer mit Zuluft entspricht ≥ 30 m3/h</v>
      </c>
      <c r="E39" s="91" t="s">
        <v>45</v>
      </c>
      <c r="F39" s="92"/>
      <c r="G39" s="93"/>
    </row>
    <row r="40" spans="1:7" s="79" customFormat="1" x14ac:dyDescent="0.25">
      <c r="A40" s="75">
        <v>37</v>
      </c>
      <c r="B40" s="76" t="s">
        <v>9</v>
      </c>
      <c r="C40" s="76"/>
      <c r="D40" s="77" t="str">
        <f t="shared" si="0"/>
        <v>Die normativ vorgegebenen Druckverhältnisse sind eingehalten</v>
      </c>
      <c r="E40" s="91" t="s">
        <v>72</v>
      </c>
      <c r="F40" s="92"/>
      <c r="G40" s="93"/>
    </row>
    <row r="41" spans="1:7" s="79" customFormat="1" x14ac:dyDescent="0.25">
      <c r="A41" s="75">
        <v>38</v>
      </c>
      <c r="B41" s="76" t="s">
        <v>9</v>
      </c>
      <c r="C41" s="76"/>
      <c r="D41" s="77" t="str">
        <f t="shared" si="0"/>
        <v>Begründete Abweichung von a) ohne Einbussen in der Raumluftqualität</v>
      </c>
      <c r="E41" s="91" t="s">
        <v>75</v>
      </c>
      <c r="F41" s="92"/>
      <c r="G41" s="93"/>
    </row>
    <row r="42" spans="1:7" s="79" customFormat="1" x14ac:dyDescent="0.25">
      <c r="A42" s="75">
        <v>39</v>
      </c>
      <c r="B42" s="76" t="s">
        <v>9</v>
      </c>
      <c r="C42" s="76"/>
      <c r="D42" s="77" t="str">
        <f t="shared" si="0"/>
        <v>4. Deckung Infiltrationszuschlag auf Abluft</v>
      </c>
      <c r="E42" s="91" t="s">
        <v>46</v>
      </c>
      <c r="F42" s="92"/>
      <c r="G42" s="93"/>
    </row>
    <row r="43" spans="1:7" s="79" customFormat="1" x14ac:dyDescent="0.25">
      <c r="A43" s="75">
        <v>40</v>
      </c>
      <c r="B43" s="76" t="s">
        <v>9</v>
      </c>
      <c r="C43" s="76"/>
      <c r="D43" s="77" t="str">
        <f t="shared" si="0"/>
        <v>Deckung der Infiltration mit Zuschlag auf Abluft gegenüber der ZUL über ALD gemäss Norm SIA 382/5:2014</v>
      </c>
      <c r="E43" s="91" t="s">
        <v>76</v>
      </c>
      <c r="F43" s="92"/>
      <c r="G43" s="93"/>
    </row>
    <row r="44" spans="1:7" s="79" customFormat="1" x14ac:dyDescent="0.25">
      <c r="A44" s="75">
        <v>41</v>
      </c>
      <c r="B44" s="76" t="s">
        <v>9</v>
      </c>
      <c r="C44" s="76"/>
      <c r="D44" s="77" t="str">
        <f t="shared" si="0"/>
        <v>Abluftmenge ist 30% grösser als der Zuluftvolumenstrom (Faktor 1.3)</v>
      </c>
      <c r="E44" s="91" t="s">
        <v>47</v>
      </c>
      <c r="F44" s="92"/>
      <c r="G44" s="93"/>
    </row>
    <row r="45" spans="1:7" s="79" customFormat="1" x14ac:dyDescent="0.25">
      <c r="A45" s="75">
        <v>42</v>
      </c>
      <c r="B45" s="76" t="s">
        <v>9</v>
      </c>
      <c r="C45" s="76"/>
      <c r="D45" s="77" t="str">
        <f t="shared" si="0"/>
        <v>Zuschlag von 10%, Blowerdoor-Messung nach Minergie-P/-A wird eingehalten</v>
      </c>
      <c r="E45" s="91" t="s">
        <v>77</v>
      </c>
      <c r="F45" s="92"/>
      <c r="G45" s="93"/>
    </row>
    <row r="46" spans="1:7" s="79" customFormat="1" x14ac:dyDescent="0.25">
      <c r="A46" s="75">
        <v>43</v>
      </c>
      <c r="B46" s="76" t="s">
        <v>9</v>
      </c>
      <c r="C46" s="76"/>
      <c r="D46" s="77" t="str">
        <f t="shared" si="0"/>
        <v>Zuschlag gemäss Nachweis der Dichtheit der Gebäudehülle</v>
      </c>
      <c r="E46" s="91" t="s">
        <v>48</v>
      </c>
      <c r="F46" s="92"/>
      <c r="G46" s="93"/>
    </row>
    <row r="47" spans="1:7" s="79" customFormat="1" x14ac:dyDescent="0.25">
      <c r="A47" s="75">
        <v>44</v>
      </c>
      <c r="B47" s="76" t="s">
        <v>9</v>
      </c>
      <c r="C47" s="76"/>
      <c r="D47" s="77" t="str">
        <f t="shared" si="0"/>
        <v>Zuschlag in %:</v>
      </c>
      <c r="E47" s="91" t="s">
        <v>49</v>
      </c>
      <c r="F47" s="92"/>
      <c r="G47" s="93"/>
    </row>
    <row r="48" spans="1:7" s="79" customFormat="1" x14ac:dyDescent="0.25">
      <c r="A48" s="75">
        <v>45</v>
      </c>
      <c r="B48" s="76" t="s">
        <v>9</v>
      </c>
      <c r="C48" s="76"/>
      <c r="D48" s="77">
        <f t="shared" si="0"/>
        <v>0</v>
      </c>
      <c r="E48" s="91"/>
      <c r="F48" s="92"/>
      <c r="G48" s="93"/>
    </row>
    <row r="49" spans="1:7" s="79" customFormat="1" x14ac:dyDescent="0.25">
      <c r="A49" s="75">
        <v>46</v>
      </c>
      <c r="B49" s="76" t="s">
        <v>9</v>
      </c>
      <c r="C49" s="76"/>
      <c r="D49" s="77" t="str">
        <f t="shared" si="0"/>
        <v>5. Minimierung der Zuglufterscheinungen im Aufenthaltsbereich (SIA180 2.1.2)</v>
      </c>
      <c r="E49" s="91" t="s">
        <v>56</v>
      </c>
      <c r="F49" s="92"/>
      <c r="G49" s="93"/>
    </row>
    <row r="50" spans="1:7" s="79" customFormat="1" x14ac:dyDescent="0.25">
      <c r="A50" s="75">
        <v>47</v>
      </c>
      <c r="B50" s="76" t="s">
        <v>9</v>
      </c>
      <c r="C50" s="76"/>
      <c r="D50" s="77" t="str">
        <f t="shared" si="0"/>
        <v>Vorgaben Kaltluftabfall (SIA382/1 2.2.5) und Raumluftgeschwindigkeit (SIA382/1 2.2.4) eingehalten</v>
      </c>
      <c r="E50" s="91" t="s">
        <v>54</v>
      </c>
      <c r="F50" s="92"/>
      <c r="G50" s="93"/>
    </row>
    <row r="51" spans="1:7" s="79" customFormat="1" x14ac:dyDescent="0.25">
      <c r="A51" s="75">
        <v>48</v>
      </c>
      <c r="B51" s="76" t="s">
        <v>9</v>
      </c>
      <c r="C51" s="76"/>
      <c r="D51" s="77" t="str">
        <f t="shared" si="0"/>
        <v>6. Zugang und Reinigung der ALD</v>
      </c>
      <c r="E51" s="91" t="s">
        <v>55</v>
      </c>
      <c r="F51" s="92"/>
      <c r="G51" s="93"/>
    </row>
    <row r="52" spans="1:7" s="79" customFormat="1" x14ac:dyDescent="0.25">
      <c r="A52" s="75">
        <v>49</v>
      </c>
      <c r="B52" s="76" t="s">
        <v>9</v>
      </c>
      <c r="C52" s="76"/>
      <c r="D52" s="77" t="str">
        <f t="shared" si="0"/>
        <v>Der Nachweis der einfachen Zugänglichkeit und Reinigbarkeit der ALD wird erbracht</v>
      </c>
      <c r="E52" s="91" t="s">
        <v>73</v>
      </c>
      <c r="F52" s="92"/>
      <c r="G52" s="93"/>
    </row>
    <row r="53" spans="1:7" s="79" customFormat="1" x14ac:dyDescent="0.25">
      <c r="A53" s="75">
        <v>50</v>
      </c>
      <c r="B53" s="76" t="s">
        <v>9</v>
      </c>
      <c r="C53" s="76"/>
      <c r="D53" s="77">
        <f t="shared" si="0"/>
        <v>0</v>
      </c>
      <c r="E53" s="91"/>
      <c r="F53" s="92"/>
      <c r="G53" s="93"/>
    </row>
    <row r="54" spans="1:7" s="79" customFormat="1" x14ac:dyDescent="0.25">
      <c r="A54" s="75">
        <v>51</v>
      </c>
      <c r="B54" s="76" t="s">
        <v>9</v>
      </c>
      <c r="C54" s="76"/>
      <c r="D54" s="77" t="str">
        <f t="shared" si="0"/>
        <v>7. Steuerung und Regulierung des Volumenstroms gemäss Produktreglement 11.3</v>
      </c>
      <c r="E54" s="91" t="s">
        <v>78</v>
      </c>
      <c r="F54" s="92"/>
      <c r="G54" s="93"/>
    </row>
    <row r="55" spans="1:7" s="79" customFormat="1" x14ac:dyDescent="0.25">
      <c r="A55" s="75">
        <v>52</v>
      </c>
      <c r="B55" s="76" t="s">
        <v>9</v>
      </c>
      <c r="C55" s="76"/>
      <c r="D55" s="77" t="str">
        <f t="shared" si="0"/>
        <v>Volumenstrom an ALD und/oder Abluftventilatoren reguliert</v>
      </c>
      <c r="E55" s="91" t="s">
        <v>57</v>
      </c>
      <c r="F55" s="92"/>
      <c r="G55" s="93"/>
    </row>
    <row r="56" spans="1:7" s="79" customFormat="1" x14ac:dyDescent="0.25">
      <c r="A56" s="75">
        <v>53</v>
      </c>
      <c r="B56" s="76" t="s">
        <v>9</v>
      </c>
      <c r="C56" s="76"/>
      <c r="D56" s="77" t="str">
        <f t="shared" si="0"/>
        <v>Minimale Abluftmenge von 30% eingehalten</v>
      </c>
      <c r="E56" s="91" t="s">
        <v>58</v>
      </c>
      <c r="F56" s="92"/>
      <c r="G56" s="93"/>
    </row>
    <row r="57" spans="1:7" s="79" customFormat="1" x14ac:dyDescent="0.25">
      <c r="A57" s="75">
        <v>54</v>
      </c>
      <c r="B57" s="76" t="s">
        <v>9</v>
      </c>
      <c r="C57" s="76"/>
      <c r="D57" s="77">
        <f t="shared" si="0"/>
        <v>0</v>
      </c>
      <c r="E57" s="91"/>
      <c r="F57" s="92"/>
      <c r="G57" s="93"/>
    </row>
    <row r="58" spans="1:7" ht="21" x14ac:dyDescent="0.25">
      <c r="A58" s="7">
        <v>55</v>
      </c>
      <c r="B58" s="8" t="s">
        <v>9</v>
      </c>
      <c r="C58" s="8"/>
      <c r="D58" s="9" t="str">
        <f t="shared" si="0"/>
        <v>8. Wärmerückgewinnung gemäss Energiegesetz</v>
      </c>
      <c r="E58" s="91" t="s">
        <v>59</v>
      </c>
      <c r="F58" s="88"/>
      <c r="G58" s="89"/>
    </row>
    <row r="59" spans="1:7" ht="21" x14ac:dyDescent="0.25">
      <c r="A59" s="7">
        <v>56</v>
      </c>
      <c r="B59" s="8" t="s">
        <v>9</v>
      </c>
      <c r="C59" s="8"/>
      <c r="D59" s="9" t="str">
        <f t="shared" si="0"/>
        <v>WRG gemäss Energiegesetz geplant und umgesetzt?</v>
      </c>
      <c r="E59" s="90" t="s">
        <v>60</v>
      </c>
      <c r="F59" s="88"/>
      <c r="G59" s="89"/>
    </row>
    <row r="60" spans="1:7" x14ac:dyDescent="0.25">
      <c r="A60" s="7">
        <v>57</v>
      </c>
      <c r="B60" s="8" t="s">
        <v>9</v>
      </c>
      <c r="C60" s="8"/>
      <c r="D60" s="9">
        <f t="shared" si="0"/>
        <v>0</v>
      </c>
      <c r="E60" s="90"/>
      <c r="F60" s="88"/>
      <c r="G60" s="89"/>
    </row>
    <row r="61" spans="1:7" ht="21" x14ac:dyDescent="0.25">
      <c r="A61" s="7">
        <v>58</v>
      </c>
      <c r="B61" s="8" t="s">
        <v>9</v>
      </c>
      <c r="C61" s="8"/>
      <c r="D61" s="9" t="str">
        <f t="shared" si="0"/>
        <v>9. Massnahmen zur Vermeidung von Falschluftströmungen</v>
      </c>
      <c r="E61" s="90" t="s">
        <v>62</v>
      </c>
      <c r="F61" s="88"/>
      <c r="G61" s="89"/>
    </row>
    <row r="62" spans="1:7" ht="31.2" x14ac:dyDescent="0.25">
      <c r="A62" s="7">
        <v>59</v>
      </c>
      <c r="B62" s="8" t="s">
        <v>9</v>
      </c>
      <c r="C62" s="8"/>
      <c r="D62" s="9" t="str">
        <f t="shared" si="0"/>
        <v>Massnahmen wie Rückschlagklappen wurden berücksichtigt</v>
      </c>
      <c r="E62" s="90" t="s">
        <v>74</v>
      </c>
      <c r="F62" s="88"/>
      <c r="G62" s="89"/>
    </row>
    <row r="63" spans="1:7" x14ac:dyDescent="0.25">
      <c r="A63" s="7">
        <v>60</v>
      </c>
      <c r="B63" s="8" t="s">
        <v>9</v>
      </c>
      <c r="C63" s="8"/>
      <c r="D63" s="9">
        <f t="shared" si="0"/>
        <v>0</v>
      </c>
      <c r="E63" s="90"/>
      <c r="F63" s="88"/>
      <c r="G63" s="89"/>
    </row>
    <row r="64" spans="1:7" x14ac:dyDescent="0.25">
      <c r="A64" s="7">
        <v>61</v>
      </c>
      <c r="B64" s="8" t="s">
        <v>9</v>
      </c>
      <c r="C64" s="8"/>
      <c r="D64" s="9">
        <f t="shared" si="0"/>
        <v>0</v>
      </c>
      <c r="E64" s="90"/>
      <c r="F64" s="88"/>
      <c r="G64" s="89"/>
    </row>
    <row r="65" spans="1:7" x14ac:dyDescent="0.25">
      <c r="A65" s="7">
        <v>62</v>
      </c>
      <c r="B65" s="8" t="s">
        <v>9</v>
      </c>
      <c r="C65" s="8"/>
      <c r="D65" s="9">
        <f t="shared" si="0"/>
        <v>0</v>
      </c>
      <c r="E65" s="90"/>
      <c r="F65" s="88"/>
      <c r="G65" s="89"/>
    </row>
    <row r="66" spans="1:7" x14ac:dyDescent="0.25">
      <c r="A66" s="7">
        <v>63</v>
      </c>
      <c r="B66" s="8" t="s">
        <v>9</v>
      </c>
      <c r="C66" s="8"/>
      <c r="D66" s="9">
        <f t="shared" si="0"/>
        <v>0</v>
      </c>
      <c r="E66" s="90"/>
      <c r="F66" s="88"/>
      <c r="G66" s="89"/>
    </row>
    <row r="67" spans="1:7" x14ac:dyDescent="0.25">
      <c r="A67" s="7">
        <v>64</v>
      </c>
      <c r="B67" s="8" t="s">
        <v>9</v>
      </c>
      <c r="C67" s="8"/>
      <c r="D67" s="9">
        <f t="shared" si="0"/>
        <v>0</v>
      </c>
      <c r="E67" s="90"/>
      <c r="F67" s="88"/>
      <c r="G67" s="89"/>
    </row>
    <row r="68" spans="1:7" x14ac:dyDescent="0.25">
      <c r="A68" s="7">
        <v>65</v>
      </c>
      <c r="B68" s="8" t="s">
        <v>9</v>
      </c>
      <c r="C68" s="8"/>
      <c r="D68" s="9">
        <f t="shared" ref="D68:D131" si="1">INDEX($E$4:$G$514,$A68,$A$1)</f>
        <v>0</v>
      </c>
      <c r="E68" s="90"/>
      <c r="F68" s="88"/>
      <c r="G68" s="89"/>
    </row>
    <row r="69" spans="1:7" x14ac:dyDescent="0.25">
      <c r="A69" s="7">
        <v>66</v>
      </c>
      <c r="B69" s="8" t="s">
        <v>9</v>
      </c>
      <c r="C69" s="8"/>
      <c r="D69" s="9">
        <f t="shared" si="1"/>
        <v>0</v>
      </c>
      <c r="E69" s="90"/>
      <c r="F69" s="88"/>
      <c r="G69" s="89"/>
    </row>
    <row r="70" spans="1:7" ht="31.2" x14ac:dyDescent="0.25">
      <c r="A70" s="7">
        <v>67</v>
      </c>
      <c r="B70" s="8" t="s">
        <v>9</v>
      </c>
      <c r="C70" s="8"/>
      <c r="D70" s="9" t="str">
        <f t="shared" si="1"/>
        <v>Sind die Zusatzanforderungen an Abluftanlagen mit natürlicher Nachströmung erfüllt?</v>
      </c>
      <c r="E70" s="91" t="s">
        <v>53</v>
      </c>
      <c r="F70" s="88"/>
      <c r="G70" s="89"/>
    </row>
    <row r="71" spans="1:7" x14ac:dyDescent="0.25">
      <c r="A71" s="7">
        <v>68</v>
      </c>
      <c r="B71" s="8" t="s">
        <v>9</v>
      </c>
      <c r="C71" s="8"/>
      <c r="D71" s="9" t="str">
        <f t="shared" si="1"/>
        <v>Beilagen:</v>
      </c>
      <c r="E71" s="91" t="s">
        <v>28</v>
      </c>
      <c r="F71" s="88"/>
      <c r="G71" s="89"/>
    </row>
    <row r="72" spans="1:7" x14ac:dyDescent="0.25">
      <c r="A72" s="7">
        <v>69</v>
      </c>
      <c r="B72" s="8" t="s">
        <v>9</v>
      </c>
      <c r="C72" s="8"/>
      <c r="D72" s="9" t="str">
        <f t="shared" si="1"/>
        <v xml:space="preserve">  O Datenblätter ALD</v>
      </c>
      <c r="E72" s="91" t="s">
        <v>50</v>
      </c>
      <c r="F72" s="88"/>
      <c r="G72" s="89"/>
    </row>
    <row r="73" spans="1:7" ht="21" x14ac:dyDescent="0.25">
      <c r="A73" s="7">
        <v>70</v>
      </c>
      <c r="B73" s="8" t="s">
        <v>9</v>
      </c>
      <c r="C73" s="8"/>
      <c r="D73" s="9" t="str">
        <f t="shared" si="1"/>
        <v xml:space="preserve">  O Lüftungskonzept und Auslegung</v>
      </c>
      <c r="E73" s="91" t="s">
        <v>51</v>
      </c>
      <c r="F73" s="88"/>
      <c r="G73" s="89"/>
    </row>
    <row r="74" spans="1:7" x14ac:dyDescent="0.25">
      <c r="A74" s="7">
        <v>71</v>
      </c>
      <c r="B74" s="8" t="s">
        <v>9</v>
      </c>
      <c r="C74" s="8"/>
      <c r="D74" s="9" t="str">
        <f t="shared" si="1"/>
        <v xml:space="preserve">  O Detailberechnungen</v>
      </c>
      <c r="E74" s="91" t="s">
        <v>52</v>
      </c>
      <c r="F74" s="88"/>
      <c r="G74" s="89"/>
    </row>
    <row r="75" spans="1:7" x14ac:dyDescent="0.25">
      <c r="A75" s="7">
        <v>72</v>
      </c>
      <c r="B75" s="8" t="s">
        <v>9</v>
      </c>
      <c r="C75" s="8"/>
      <c r="D75" s="9" t="str">
        <f t="shared" si="1"/>
        <v xml:space="preserve">  O Begrüdung bei Antwort "Nein"</v>
      </c>
      <c r="E75" s="90" t="s">
        <v>30</v>
      </c>
      <c r="F75" s="88"/>
      <c r="G75" s="89"/>
    </row>
    <row r="76" spans="1:7" x14ac:dyDescent="0.25">
      <c r="A76" s="7">
        <v>73</v>
      </c>
      <c r="B76" s="8" t="s">
        <v>9</v>
      </c>
      <c r="C76" s="8"/>
      <c r="D76" s="9">
        <f t="shared" si="1"/>
        <v>0</v>
      </c>
      <c r="E76" s="90"/>
      <c r="F76" s="88"/>
      <c r="G76" s="89"/>
    </row>
    <row r="77" spans="1:7" x14ac:dyDescent="0.25">
      <c r="A77" s="7">
        <v>74</v>
      </c>
      <c r="B77" s="8" t="s">
        <v>9</v>
      </c>
      <c r="C77" s="8"/>
      <c r="D77" s="9" t="str">
        <f t="shared" si="1"/>
        <v>Unterschrift Fachplaner:</v>
      </c>
      <c r="E77" s="90" t="s">
        <v>29</v>
      </c>
      <c r="F77" s="88"/>
      <c r="G77" s="89"/>
    </row>
    <row r="78" spans="1:7" x14ac:dyDescent="0.25">
      <c r="A78" s="7">
        <v>75</v>
      </c>
      <c r="B78" s="8" t="s">
        <v>9</v>
      </c>
      <c r="C78" s="8"/>
      <c r="D78" s="9">
        <f t="shared" si="1"/>
        <v>0</v>
      </c>
      <c r="E78" s="90"/>
      <c r="F78" s="88"/>
      <c r="G78" s="89"/>
    </row>
    <row r="79" spans="1:7" x14ac:dyDescent="0.25">
      <c r="A79" s="7">
        <v>76</v>
      </c>
      <c r="B79" s="8" t="s">
        <v>9</v>
      </c>
      <c r="C79" s="8"/>
      <c r="D79" s="9">
        <f t="shared" si="1"/>
        <v>0</v>
      </c>
      <c r="E79" s="90"/>
      <c r="F79" s="88"/>
      <c r="G79" s="89"/>
    </row>
    <row r="80" spans="1:7" x14ac:dyDescent="0.25">
      <c r="A80" s="7">
        <v>77</v>
      </c>
      <c r="B80" s="8" t="s">
        <v>9</v>
      </c>
      <c r="C80" s="8"/>
      <c r="D80" s="9">
        <f t="shared" si="1"/>
        <v>0</v>
      </c>
      <c r="E80" s="90"/>
      <c r="F80" s="88"/>
      <c r="G80" s="89"/>
    </row>
    <row r="81" spans="1:7" x14ac:dyDescent="0.25">
      <c r="A81" s="7">
        <v>78</v>
      </c>
      <c r="B81" s="8" t="s">
        <v>9</v>
      </c>
      <c r="C81" s="8"/>
      <c r="D81" s="9">
        <f t="shared" si="1"/>
        <v>0</v>
      </c>
      <c r="E81" s="90"/>
      <c r="F81" s="88"/>
      <c r="G81" s="89"/>
    </row>
    <row r="82" spans="1:7" x14ac:dyDescent="0.25">
      <c r="A82" s="7">
        <v>79</v>
      </c>
      <c r="B82" s="8" t="s">
        <v>9</v>
      </c>
      <c r="C82" s="8"/>
      <c r="D82" s="9">
        <f t="shared" si="1"/>
        <v>0</v>
      </c>
      <c r="E82" s="90"/>
      <c r="F82" s="88"/>
      <c r="G82" s="89"/>
    </row>
    <row r="83" spans="1:7" x14ac:dyDescent="0.25">
      <c r="A83" s="7">
        <v>80</v>
      </c>
      <c r="B83" s="8" t="s">
        <v>9</v>
      </c>
      <c r="C83" s="8"/>
      <c r="D83" s="9">
        <f t="shared" si="1"/>
        <v>0</v>
      </c>
      <c r="E83" s="90"/>
      <c r="F83" s="88"/>
      <c r="G83" s="89"/>
    </row>
    <row r="84" spans="1:7" x14ac:dyDescent="0.25">
      <c r="A84" s="7">
        <v>81</v>
      </c>
      <c r="B84" s="8" t="s">
        <v>9</v>
      </c>
      <c r="C84" s="8"/>
      <c r="D84" s="9">
        <f t="shared" si="1"/>
        <v>0</v>
      </c>
      <c r="E84" s="90"/>
      <c r="F84" s="88"/>
      <c r="G84" s="89"/>
    </row>
    <row r="85" spans="1:7" x14ac:dyDescent="0.25">
      <c r="A85" s="7">
        <v>82</v>
      </c>
      <c r="B85" s="8" t="s">
        <v>9</v>
      </c>
      <c r="C85" s="8"/>
      <c r="D85" s="9">
        <f t="shared" si="1"/>
        <v>0</v>
      </c>
      <c r="E85" s="90"/>
      <c r="F85" s="88"/>
      <c r="G85" s="89"/>
    </row>
    <row r="86" spans="1:7" x14ac:dyDescent="0.25">
      <c r="A86" s="7">
        <v>83</v>
      </c>
      <c r="B86" s="8" t="s">
        <v>9</v>
      </c>
      <c r="C86" s="8"/>
      <c r="D86" s="9">
        <f t="shared" si="1"/>
        <v>0</v>
      </c>
      <c r="E86" s="90"/>
      <c r="F86" s="88"/>
      <c r="G86" s="89"/>
    </row>
    <row r="87" spans="1:7" x14ac:dyDescent="0.25">
      <c r="A87" s="7">
        <v>84</v>
      </c>
      <c r="B87" s="8" t="s">
        <v>9</v>
      </c>
      <c r="C87" s="8"/>
      <c r="D87" s="9">
        <f t="shared" si="1"/>
        <v>0</v>
      </c>
      <c r="E87" s="90"/>
      <c r="F87" s="88"/>
      <c r="G87" s="89"/>
    </row>
    <row r="88" spans="1:7" x14ac:dyDescent="0.25">
      <c r="A88" s="7">
        <v>85</v>
      </c>
      <c r="B88" s="8" t="s">
        <v>9</v>
      </c>
      <c r="C88" s="8"/>
      <c r="D88" s="9">
        <f t="shared" si="1"/>
        <v>0</v>
      </c>
      <c r="E88" s="90"/>
      <c r="F88" s="88"/>
      <c r="G88" s="89"/>
    </row>
    <row r="89" spans="1:7" x14ac:dyDescent="0.25">
      <c r="A89" s="7">
        <v>86</v>
      </c>
      <c r="B89" s="8" t="s">
        <v>9</v>
      </c>
      <c r="C89" s="8"/>
      <c r="D89" s="9">
        <f t="shared" si="1"/>
        <v>0</v>
      </c>
      <c r="E89" s="90"/>
      <c r="F89" s="88"/>
      <c r="G89" s="89"/>
    </row>
    <row r="90" spans="1:7" x14ac:dyDescent="0.25">
      <c r="A90" s="7">
        <v>87</v>
      </c>
      <c r="B90" s="8" t="s">
        <v>9</v>
      </c>
      <c r="C90" s="8"/>
      <c r="D90" s="9">
        <f t="shared" si="1"/>
        <v>0</v>
      </c>
      <c r="E90" s="90"/>
      <c r="F90" s="88"/>
      <c r="G90" s="89"/>
    </row>
    <row r="91" spans="1:7" x14ac:dyDescent="0.25">
      <c r="A91" s="7">
        <v>88</v>
      </c>
      <c r="B91" s="8" t="s">
        <v>9</v>
      </c>
      <c r="C91" s="8"/>
      <c r="D91" s="9">
        <f t="shared" si="1"/>
        <v>0</v>
      </c>
      <c r="E91" s="90"/>
      <c r="F91" s="88"/>
      <c r="G91" s="89"/>
    </row>
    <row r="92" spans="1:7" x14ac:dyDescent="0.25">
      <c r="A92" s="7">
        <v>89</v>
      </c>
      <c r="B92" s="8" t="s">
        <v>9</v>
      </c>
      <c r="C92" s="8"/>
      <c r="D92" s="9">
        <f t="shared" si="1"/>
        <v>0</v>
      </c>
      <c r="E92" s="90"/>
      <c r="F92" s="88"/>
      <c r="G92" s="89"/>
    </row>
    <row r="93" spans="1:7" x14ac:dyDescent="0.25">
      <c r="A93" s="7">
        <v>90</v>
      </c>
      <c r="B93" s="8" t="s">
        <v>9</v>
      </c>
      <c r="C93" s="8"/>
      <c r="D93" s="9">
        <f t="shared" si="1"/>
        <v>0</v>
      </c>
      <c r="E93" s="90"/>
      <c r="F93" s="88"/>
      <c r="G93" s="89"/>
    </row>
    <row r="94" spans="1:7" x14ac:dyDescent="0.25">
      <c r="A94" s="7">
        <v>91</v>
      </c>
      <c r="B94" s="8" t="s">
        <v>9</v>
      </c>
      <c r="C94" s="8"/>
      <c r="D94" s="9">
        <f t="shared" si="1"/>
        <v>0</v>
      </c>
      <c r="E94" s="90"/>
      <c r="F94" s="88"/>
      <c r="G94" s="89"/>
    </row>
    <row r="95" spans="1:7" x14ac:dyDescent="0.25">
      <c r="A95" s="7">
        <v>92</v>
      </c>
      <c r="B95" s="8" t="s">
        <v>9</v>
      </c>
      <c r="C95" s="8"/>
      <c r="D95" s="9">
        <f t="shared" si="1"/>
        <v>0</v>
      </c>
      <c r="E95" s="90"/>
      <c r="F95" s="88"/>
      <c r="G95" s="89"/>
    </row>
    <row r="96" spans="1:7" x14ac:dyDescent="0.25">
      <c r="A96" s="7">
        <v>93</v>
      </c>
      <c r="B96" s="8" t="s">
        <v>9</v>
      </c>
      <c r="C96" s="8"/>
      <c r="D96" s="9">
        <f t="shared" si="1"/>
        <v>0</v>
      </c>
      <c r="E96" s="90"/>
      <c r="F96" s="88"/>
      <c r="G96" s="89"/>
    </row>
    <row r="97" spans="1:7" x14ac:dyDescent="0.25">
      <c r="A97" s="7">
        <v>94</v>
      </c>
      <c r="B97" s="8" t="s">
        <v>9</v>
      </c>
      <c r="C97" s="8"/>
      <c r="D97" s="9">
        <f t="shared" si="1"/>
        <v>0</v>
      </c>
      <c r="E97" s="90"/>
      <c r="F97" s="88"/>
      <c r="G97" s="89"/>
    </row>
    <row r="98" spans="1:7" x14ac:dyDescent="0.25">
      <c r="A98" s="7">
        <v>95</v>
      </c>
      <c r="B98" s="8" t="s">
        <v>9</v>
      </c>
      <c r="C98" s="8"/>
      <c r="D98" s="9">
        <f t="shared" si="1"/>
        <v>0</v>
      </c>
      <c r="E98" s="90"/>
      <c r="F98" s="88"/>
      <c r="G98" s="89"/>
    </row>
    <row r="99" spans="1:7" x14ac:dyDescent="0.25">
      <c r="A99" s="7">
        <v>96</v>
      </c>
      <c r="B99" s="8" t="s">
        <v>9</v>
      </c>
      <c r="C99" s="8"/>
      <c r="D99" s="9">
        <f t="shared" si="1"/>
        <v>0</v>
      </c>
      <c r="E99" s="90"/>
      <c r="F99" s="88"/>
      <c r="G99" s="89"/>
    </row>
    <row r="100" spans="1:7" x14ac:dyDescent="0.25">
      <c r="A100" s="7">
        <v>97</v>
      </c>
      <c r="B100" s="8" t="s">
        <v>9</v>
      </c>
      <c r="C100" s="8"/>
      <c r="D100" s="9">
        <f t="shared" si="1"/>
        <v>0</v>
      </c>
      <c r="E100" s="90"/>
      <c r="F100" s="88"/>
      <c r="G100" s="89"/>
    </row>
    <row r="101" spans="1:7" x14ac:dyDescent="0.25">
      <c r="A101" s="7">
        <v>98</v>
      </c>
      <c r="B101" s="8" t="s">
        <v>9</v>
      </c>
      <c r="C101" s="8"/>
      <c r="D101" s="9">
        <f t="shared" si="1"/>
        <v>0</v>
      </c>
      <c r="E101" s="90"/>
      <c r="F101" s="88"/>
      <c r="G101" s="89"/>
    </row>
    <row r="102" spans="1:7" x14ac:dyDescent="0.25">
      <c r="A102" s="7">
        <v>99</v>
      </c>
      <c r="B102" s="8" t="s">
        <v>9</v>
      </c>
      <c r="C102" s="8"/>
      <c r="D102" s="9">
        <f t="shared" si="1"/>
        <v>0</v>
      </c>
      <c r="E102" s="90"/>
      <c r="F102" s="88"/>
      <c r="G102" s="89"/>
    </row>
    <row r="103" spans="1:7" x14ac:dyDescent="0.25">
      <c r="A103" s="7">
        <v>100</v>
      </c>
      <c r="B103" s="8" t="s">
        <v>9</v>
      </c>
      <c r="C103" s="8"/>
      <c r="D103" s="9">
        <f t="shared" si="1"/>
        <v>0</v>
      </c>
      <c r="E103" s="90"/>
      <c r="F103" s="88"/>
      <c r="G103" s="89"/>
    </row>
    <row r="104" spans="1:7" x14ac:dyDescent="0.25">
      <c r="A104" s="7">
        <v>101</v>
      </c>
      <c r="B104" s="8" t="s">
        <v>9</v>
      </c>
      <c r="C104" s="8"/>
      <c r="D104" s="9">
        <f t="shared" si="1"/>
        <v>0</v>
      </c>
      <c r="E104" s="90"/>
      <c r="F104" s="88"/>
      <c r="G104" s="89"/>
    </row>
    <row r="105" spans="1:7" x14ac:dyDescent="0.25">
      <c r="A105" s="7">
        <v>102</v>
      </c>
      <c r="B105" s="8" t="s">
        <v>9</v>
      </c>
      <c r="C105" s="8"/>
      <c r="D105" s="9">
        <f t="shared" si="1"/>
        <v>0</v>
      </c>
      <c r="E105" s="90"/>
      <c r="F105" s="88"/>
      <c r="G105" s="89"/>
    </row>
    <row r="106" spans="1:7" x14ac:dyDescent="0.25">
      <c r="A106" s="7">
        <v>103</v>
      </c>
      <c r="B106" s="8" t="s">
        <v>9</v>
      </c>
      <c r="C106" s="8"/>
      <c r="D106" s="9">
        <f t="shared" si="1"/>
        <v>0</v>
      </c>
      <c r="E106" s="90"/>
      <c r="F106" s="88"/>
      <c r="G106" s="89"/>
    </row>
    <row r="107" spans="1:7" x14ac:dyDescent="0.25">
      <c r="A107" s="7">
        <v>104</v>
      </c>
      <c r="B107" s="8" t="s">
        <v>9</v>
      </c>
      <c r="C107" s="8"/>
      <c r="D107" s="9">
        <f t="shared" si="1"/>
        <v>0</v>
      </c>
      <c r="E107" s="90"/>
      <c r="F107" s="88"/>
      <c r="G107" s="89"/>
    </row>
    <row r="108" spans="1:7" x14ac:dyDescent="0.25">
      <c r="A108" s="7">
        <v>105</v>
      </c>
      <c r="B108" s="8" t="s">
        <v>9</v>
      </c>
      <c r="C108" s="8"/>
      <c r="D108" s="9">
        <f t="shared" si="1"/>
        <v>0</v>
      </c>
      <c r="E108" s="90"/>
      <c r="F108" s="88"/>
      <c r="G108" s="89"/>
    </row>
    <row r="109" spans="1:7" x14ac:dyDescent="0.25">
      <c r="A109" s="7">
        <v>106</v>
      </c>
      <c r="B109" s="8" t="s">
        <v>9</v>
      </c>
      <c r="C109" s="8"/>
      <c r="D109" s="9">
        <f t="shared" si="1"/>
        <v>0</v>
      </c>
      <c r="E109" s="90"/>
      <c r="F109" s="88"/>
      <c r="G109" s="89"/>
    </row>
    <row r="110" spans="1:7" x14ac:dyDescent="0.25">
      <c r="A110" s="7">
        <v>107</v>
      </c>
      <c r="B110" s="8" t="s">
        <v>9</v>
      </c>
      <c r="C110" s="8"/>
      <c r="D110" s="9">
        <f t="shared" si="1"/>
        <v>0</v>
      </c>
      <c r="E110" s="90"/>
      <c r="F110" s="88"/>
      <c r="G110" s="89"/>
    </row>
    <row r="111" spans="1:7" x14ac:dyDescent="0.25">
      <c r="A111" s="7">
        <v>108</v>
      </c>
      <c r="B111" s="8" t="s">
        <v>9</v>
      </c>
      <c r="C111" s="8"/>
      <c r="D111" s="9">
        <f t="shared" si="1"/>
        <v>0</v>
      </c>
      <c r="E111" s="90"/>
      <c r="F111" s="88"/>
      <c r="G111" s="89"/>
    </row>
    <row r="112" spans="1:7" x14ac:dyDescent="0.25">
      <c r="A112" s="7">
        <v>109</v>
      </c>
      <c r="B112" s="8" t="s">
        <v>9</v>
      </c>
      <c r="C112" s="8"/>
      <c r="D112" s="9">
        <f t="shared" si="1"/>
        <v>0</v>
      </c>
      <c r="E112" s="90"/>
      <c r="F112" s="88"/>
      <c r="G112" s="89"/>
    </row>
    <row r="113" spans="1:7" x14ac:dyDescent="0.25">
      <c r="A113" s="7">
        <v>110</v>
      </c>
      <c r="B113" s="8" t="s">
        <v>9</v>
      </c>
      <c r="C113" s="8"/>
      <c r="D113" s="9">
        <f t="shared" si="1"/>
        <v>0</v>
      </c>
      <c r="E113" s="90"/>
      <c r="F113" s="88"/>
      <c r="G113" s="89"/>
    </row>
    <row r="114" spans="1:7" x14ac:dyDescent="0.25">
      <c r="A114" s="7">
        <v>111</v>
      </c>
      <c r="B114" s="8" t="s">
        <v>9</v>
      </c>
      <c r="C114" s="8"/>
      <c r="D114" s="9">
        <f t="shared" si="1"/>
        <v>0</v>
      </c>
      <c r="E114" s="90"/>
      <c r="F114" s="88"/>
      <c r="G114" s="89"/>
    </row>
    <row r="115" spans="1:7" x14ac:dyDescent="0.25">
      <c r="A115" s="7">
        <v>112</v>
      </c>
      <c r="B115" s="8" t="s">
        <v>9</v>
      </c>
      <c r="C115" s="8"/>
      <c r="D115" s="9">
        <f t="shared" si="1"/>
        <v>0</v>
      </c>
      <c r="E115" s="90"/>
      <c r="F115" s="88"/>
      <c r="G115" s="89"/>
    </row>
    <row r="116" spans="1:7" x14ac:dyDescent="0.25">
      <c r="A116" s="7">
        <v>113</v>
      </c>
      <c r="B116" s="8" t="s">
        <v>9</v>
      </c>
      <c r="C116" s="8"/>
      <c r="D116" s="9">
        <f t="shared" si="1"/>
        <v>0</v>
      </c>
      <c r="E116" s="90"/>
      <c r="F116" s="88"/>
      <c r="G116" s="89"/>
    </row>
    <row r="117" spans="1:7" x14ac:dyDescent="0.25">
      <c r="A117" s="7">
        <v>114</v>
      </c>
      <c r="B117" s="8" t="s">
        <v>9</v>
      </c>
      <c r="C117" s="8"/>
      <c r="D117" s="9">
        <f t="shared" si="1"/>
        <v>0</v>
      </c>
      <c r="E117" s="90"/>
      <c r="F117" s="88"/>
      <c r="G117" s="89"/>
    </row>
    <row r="118" spans="1:7" x14ac:dyDescent="0.25">
      <c r="A118" s="7">
        <v>115</v>
      </c>
      <c r="B118" s="8" t="s">
        <v>9</v>
      </c>
      <c r="C118" s="8"/>
      <c r="D118" s="9">
        <f t="shared" si="1"/>
        <v>0</v>
      </c>
      <c r="E118" s="90"/>
      <c r="F118" s="88"/>
      <c r="G118" s="89"/>
    </row>
    <row r="119" spans="1:7" x14ac:dyDescent="0.25">
      <c r="A119" s="7">
        <v>116</v>
      </c>
      <c r="B119" s="8" t="s">
        <v>9</v>
      </c>
      <c r="C119" s="8"/>
      <c r="D119" s="9">
        <f t="shared" si="1"/>
        <v>0</v>
      </c>
      <c r="E119" s="90"/>
      <c r="F119" s="88"/>
      <c r="G119" s="89"/>
    </row>
    <row r="120" spans="1:7" x14ac:dyDescent="0.25">
      <c r="A120" s="7">
        <v>117</v>
      </c>
      <c r="B120" s="8" t="s">
        <v>9</v>
      </c>
      <c r="C120" s="8"/>
      <c r="D120" s="9">
        <f t="shared" si="1"/>
        <v>0</v>
      </c>
      <c r="E120" s="90"/>
      <c r="F120" s="88"/>
      <c r="G120" s="89"/>
    </row>
    <row r="121" spans="1:7" x14ac:dyDescent="0.25">
      <c r="A121" s="7">
        <v>118</v>
      </c>
      <c r="B121" s="8" t="s">
        <v>9</v>
      </c>
      <c r="C121" s="8"/>
      <c r="D121" s="9">
        <f t="shared" si="1"/>
        <v>0</v>
      </c>
      <c r="E121" s="90"/>
      <c r="F121" s="88"/>
      <c r="G121" s="89"/>
    </row>
    <row r="122" spans="1:7" x14ac:dyDescent="0.25">
      <c r="A122" s="7">
        <v>119</v>
      </c>
      <c r="B122" s="8" t="s">
        <v>9</v>
      </c>
      <c r="C122" s="8"/>
      <c r="D122" s="9">
        <f t="shared" si="1"/>
        <v>0</v>
      </c>
      <c r="E122" s="90"/>
      <c r="F122" s="88"/>
      <c r="G122" s="89"/>
    </row>
    <row r="123" spans="1:7" x14ac:dyDescent="0.25">
      <c r="A123" s="7">
        <v>120</v>
      </c>
      <c r="B123" s="8" t="s">
        <v>9</v>
      </c>
      <c r="C123" s="8"/>
      <c r="D123" s="9">
        <f t="shared" si="1"/>
        <v>0</v>
      </c>
      <c r="E123" s="90"/>
      <c r="F123" s="88"/>
      <c r="G123" s="89"/>
    </row>
    <row r="124" spans="1:7" x14ac:dyDescent="0.25">
      <c r="A124" s="7">
        <v>121</v>
      </c>
      <c r="B124" s="8" t="s">
        <v>9</v>
      </c>
      <c r="C124" s="8"/>
      <c r="D124" s="9">
        <f t="shared" si="1"/>
        <v>0</v>
      </c>
      <c r="E124" s="90"/>
      <c r="F124" s="88"/>
      <c r="G124" s="89"/>
    </row>
    <row r="125" spans="1:7" x14ac:dyDescent="0.25">
      <c r="A125" s="7">
        <v>122</v>
      </c>
      <c r="B125" s="8" t="s">
        <v>9</v>
      </c>
      <c r="C125" s="8"/>
      <c r="D125" s="9">
        <f t="shared" si="1"/>
        <v>0</v>
      </c>
      <c r="E125" s="90"/>
      <c r="F125" s="88"/>
      <c r="G125" s="89"/>
    </row>
    <row r="126" spans="1:7" x14ac:dyDescent="0.25">
      <c r="A126" s="7">
        <v>123</v>
      </c>
      <c r="B126" s="8" t="s">
        <v>9</v>
      </c>
      <c r="C126" s="8"/>
      <c r="D126" s="9">
        <f t="shared" si="1"/>
        <v>0</v>
      </c>
      <c r="E126" s="90"/>
      <c r="F126" s="88"/>
      <c r="G126" s="89"/>
    </row>
    <row r="127" spans="1:7" x14ac:dyDescent="0.25">
      <c r="A127" s="7">
        <v>124</v>
      </c>
      <c r="B127" s="8" t="s">
        <v>9</v>
      </c>
      <c r="C127" s="8"/>
      <c r="D127" s="9">
        <f t="shared" si="1"/>
        <v>0</v>
      </c>
      <c r="E127" s="90"/>
      <c r="F127" s="88"/>
      <c r="G127" s="89"/>
    </row>
    <row r="128" spans="1:7" x14ac:dyDescent="0.25">
      <c r="A128" s="7">
        <v>125</v>
      </c>
      <c r="B128" s="8" t="s">
        <v>9</v>
      </c>
      <c r="C128" s="8"/>
      <c r="D128" s="9">
        <f t="shared" si="1"/>
        <v>0</v>
      </c>
      <c r="E128" s="90"/>
      <c r="F128" s="88"/>
      <c r="G128" s="89"/>
    </row>
    <row r="129" spans="1:7" x14ac:dyDescent="0.25">
      <c r="A129" s="7">
        <v>126</v>
      </c>
      <c r="B129" s="8" t="s">
        <v>9</v>
      </c>
      <c r="C129" s="8"/>
      <c r="D129" s="9">
        <f t="shared" si="1"/>
        <v>0</v>
      </c>
      <c r="E129" s="90"/>
      <c r="F129" s="88"/>
      <c r="G129" s="89"/>
    </row>
    <row r="130" spans="1:7" x14ac:dyDescent="0.25">
      <c r="A130" s="7">
        <v>127</v>
      </c>
      <c r="B130" s="8" t="s">
        <v>9</v>
      </c>
      <c r="C130" s="8"/>
      <c r="D130" s="9">
        <f t="shared" si="1"/>
        <v>0</v>
      </c>
      <c r="E130" s="90"/>
      <c r="F130" s="88"/>
      <c r="G130" s="89"/>
    </row>
    <row r="131" spans="1:7" x14ac:dyDescent="0.25">
      <c r="A131" s="7">
        <v>128</v>
      </c>
      <c r="B131" s="8" t="s">
        <v>9</v>
      </c>
      <c r="C131" s="8"/>
      <c r="D131" s="9">
        <f t="shared" si="1"/>
        <v>0</v>
      </c>
      <c r="E131" s="90"/>
      <c r="F131" s="88"/>
      <c r="G131" s="89"/>
    </row>
    <row r="132" spans="1:7" x14ac:dyDescent="0.25">
      <c r="A132" s="7">
        <v>129</v>
      </c>
      <c r="B132" s="8" t="s">
        <v>9</v>
      </c>
      <c r="C132" s="8"/>
      <c r="D132" s="9">
        <f t="shared" ref="D132:D195" si="2">INDEX($E$4:$G$514,$A132,$A$1)</f>
        <v>0</v>
      </c>
      <c r="E132" s="90"/>
      <c r="F132" s="88"/>
      <c r="G132" s="89"/>
    </row>
    <row r="133" spans="1:7" x14ac:dyDescent="0.25">
      <c r="A133" s="7">
        <v>130</v>
      </c>
      <c r="B133" s="8" t="s">
        <v>9</v>
      </c>
      <c r="C133" s="8"/>
      <c r="D133" s="9">
        <f t="shared" si="2"/>
        <v>0</v>
      </c>
      <c r="E133" s="90"/>
      <c r="F133" s="88"/>
      <c r="G133" s="89"/>
    </row>
    <row r="134" spans="1:7" x14ac:dyDescent="0.25">
      <c r="A134" s="7">
        <v>131</v>
      </c>
      <c r="B134" s="8" t="s">
        <v>9</v>
      </c>
      <c r="C134" s="8"/>
      <c r="D134" s="9">
        <f t="shared" si="2"/>
        <v>0</v>
      </c>
      <c r="E134" s="90"/>
      <c r="F134" s="88"/>
      <c r="G134" s="89"/>
    </row>
    <row r="135" spans="1:7" x14ac:dyDescent="0.25">
      <c r="A135" s="7">
        <v>132</v>
      </c>
      <c r="B135" s="8" t="s">
        <v>9</v>
      </c>
      <c r="C135" s="8"/>
      <c r="D135" s="9">
        <f t="shared" si="2"/>
        <v>0</v>
      </c>
      <c r="E135" s="90"/>
      <c r="F135" s="88"/>
      <c r="G135" s="89"/>
    </row>
    <row r="136" spans="1:7" x14ac:dyDescent="0.25">
      <c r="A136" s="7">
        <v>133</v>
      </c>
      <c r="B136" s="8" t="s">
        <v>9</v>
      </c>
      <c r="C136" s="8"/>
      <c r="D136" s="9">
        <f t="shared" si="2"/>
        <v>0</v>
      </c>
      <c r="E136" s="90"/>
      <c r="F136" s="88"/>
      <c r="G136" s="89"/>
    </row>
    <row r="137" spans="1:7" x14ac:dyDescent="0.25">
      <c r="A137" s="7">
        <v>134</v>
      </c>
      <c r="B137" s="8" t="s">
        <v>9</v>
      </c>
      <c r="C137" s="8"/>
      <c r="D137" s="9">
        <f t="shared" si="2"/>
        <v>0</v>
      </c>
      <c r="E137" s="90"/>
      <c r="F137" s="88"/>
      <c r="G137" s="89"/>
    </row>
    <row r="138" spans="1:7" x14ac:dyDescent="0.25">
      <c r="A138" s="7">
        <v>135</v>
      </c>
      <c r="B138" s="8" t="s">
        <v>9</v>
      </c>
      <c r="C138" s="8"/>
      <c r="D138" s="9">
        <f t="shared" si="2"/>
        <v>0</v>
      </c>
      <c r="E138" s="90"/>
      <c r="F138" s="88"/>
      <c r="G138" s="89"/>
    </row>
    <row r="139" spans="1:7" x14ac:dyDescent="0.25">
      <c r="A139" s="7">
        <v>136</v>
      </c>
      <c r="B139" s="8" t="s">
        <v>9</v>
      </c>
      <c r="C139" s="8"/>
      <c r="D139" s="9">
        <f t="shared" si="2"/>
        <v>0</v>
      </c>
      <c r="E139" s="90"/>
      <c r="F139" s="88"/>
      <c r="G139" s="89"/>
    </row>
    <row r="140" spans="1:7" x14ac:dyDescent="0.25">
      <c r="A140" s="7">
        <v>137</v>
      </c>
      <c r="B140" s="8" t="s">
        <v>9</v>
      </c>
      <c r="C140" s="8"/>
      <c r="D140" s="9">
        <f t="shared" si="2"/>
        <v>0</v>
      </c>
      <c r="E140" s="90"/>
      <c r="F140" s="88"/>
      <c r="G140" s="89"/>
    </row>
    <row r="141" spans="1:7" x14ac:dyDescent="0.25">
      <c r="A141" s="7">
        <v>138</v>
      </c>
      <c r="B141" s="8" t="s">
        <v>9</v>
      </c>
      <c r="C141" s="8"/>
      <c r="D141" s="9">
        <f t="shared" si="2"/>
        <v>0</v>
      </c>
      <c r="E141" s="90"/>
      <c r="F141" s="88"/>
      <c r="G141" s="89"/>
    </row>
    <row r="142" spans="1:7" x14ac:dyDescent="0.25">
      <c r="A142" s="7">
        <v>139</v>
      </c>
      <c r="B142" s="8" t="s">
        <v>9</v>
      </c>
      <c r="C142" s="8"/>
      <c r="D142" s="9">
        <f t="shared" si="2"/>
        <v>0</v>
      </c>
      <c r="E142" s="90"/>
      <c r="F142" s="88"/>
      <c r="G142" s="89"/>
    </row>
    <row r="143" spans="1:7" x14ac:dyDescent="0.25">
      <c r="A143" s="7">
        <v>140</v>
      </c>
      <c r="B143" s="8" t="s">
        <v>9</v>
      </c>
      <c r="C143" s="8"/>
      <c r="D143" s="9">
        <f t="shared" si="2"/>
        <v>0</v>
      </c>
      <c r="E143" s="90"/>
      <c r="F143" s="88"/>
      <c r="G143" s="89"/>
    </row>
    <row r="144" spans="1:7" x14ac:dyDescent="0.25">
      <c r="A144" s="7">
        <v>141</v>
      </c>
      <c r="B144" s="8" t="s">
        <v>9</v>
      </c>
      <c r="C144" s="8"/>
      <c r="D144" s="9">
        <f t="shared" si="2"/>
        <v>0</v>
      </c>
      <c r="E144" s="90"/>
      <c r="F144" s="88"/>
      <c r="G144" s="89"/>
    </row>
    <row r="145" spans="1:7" x14ac:dyDescent="0.25">
      <c r="A145" s="7">
        <v>142</v>
      </c>
      <c r="B145" s="8" t="s">
        <v>9</v>
      </c>
      <c r="C145" s="8"/>
      <c r="D145" s="9">
        <f t="shared" si="2"/>
        <v>0</v>
      </c>
      <c r="E145" s="90"/>
      <c r="F145" s="88"/>
      <c r="G145" s="89"/>
    </row>
    <row r="146" spans="1:7" x14ac:dyDescent="0.25">
      <c r="A146" s="7">
        <v>143</v>
      </c>
      <c r="B146" s="8" t="s">
        <v>9</v>
      </c>
      <c r="C146" s="8"/>
      <c r="D146" s="9">
        <f t="shared" si="2"/>
        <v>0</v>
      </c>
      <c r="E146" s="90"/>
      <c r="F146" s="88"/>
      <c r="G146" s="89"/>
    </row>
    <row r="147" spans="1:7" x14ac:dyDescent="0.25">
      <c r="A147" s="7">
        <v>144</v>
      </c>
      <c r="B147" s="8" t="s">
        <v>9</v>
      </c>
      <c r="C147" s="8"/>
      <c r="D147" s="9">
        <f t="shared" si="2"/>
        <v>0</v>
      </c>
      <c r="E147" s="90"/>
      <c r="F147" s="88"/>
      <c r="G147" s="89"/>
    </row>
    <row r="148" spans="1:7" x14ac:dyDescent="0.25">
      <c r="A148" s="7">
        <v>145</v>
      </c>
      <c r="B148" s="8" t="s">
        <v>9</v>
      </c>
      <c r="C148" s="8"/>
      <c r="D148" s="9">
        <f t="shared" si="2"/>
        <v>0</v>
      </c>
      <c r="E148" s="90"/>
      <c r="F148" s="88"/>
      <c r="G148" s="89"/>
    </row>
    <row r="149" spans="1:7" x14ac:dyDescent="0.25">
      <c r="A149" s="7">
        <v>146</v>
      </c>
      <c r="B149" s="8" t="s">
        <v>9</v>
      </c>
      <c r="C149" s="8"/>
      <c r="D149" s="9">
        <f t="shared" si="2"/>
        <v>0</v>
      </c>
      <c r="E149" s="90"/>
      <c r="F149" s="88"/>
      <c r="G149" s="89"/>
    </row>
    <row r="150" spans="1:7" x14ac:dyDescent="0.25">
      <c r="A150" s="7">
        <v>147</v>
      </c>
      <c r="B150" s="8" t="s">
        <v>9</v>
      </c>
      <c r="C150" s="8"/>
      <c r="D150" s="9">
        <f t="shared" si="2"/>
        <v>0</v>
      </c>
      <c r="E150" s="90"/>
      <c r="F150" s="88"/>
      <c r="G150" s="89"/>
    </row>
    <row r="151" spans="1:7" x14ac:dyDescent="0.25">
      <c r="A151" s="7">
        <v>148</v>
      </c>
      <c r="B151" s="8" t="s">
        <v>9</v>
      </c>
      <c r="C151" s="8"/>
      <c r="D151" s="9">
        <f t="shared" si="2"/>
        <v>0</v>
      </c>
      <c r="E151" s="90"/>
      <c r="F151" s="88"/>
      <c r="G151" s="89"/>
    </row>
    <row r="152" spans="1:7" x14ac:dyDescent="0.25">
      <c r="A152" s="7">
        <v>149</v>
      </c>
      <c r="B152" s="8" t="s">
        <v>9</v>
      </c>
      <c r="C152" s="8"/>
      <c r="D152" s="9">
        <f t="shared" si="2"/>
        <v>0</v>
      </c>
      <c r="E152" s="90"/>
      <c r="F152" s="88"/>
      <c r="G152" s="89"/>
    </row>
    <row r="153" spans="1:7" x14ac:dyDescent="0.25">
      <c r="A153" s="7">
        <v>150</v>
      </c>
      <c r="B153" s="8" t="s">
        <v>9</v>
      </c>
      <c r="C153" s="8"/>
      <c r="D153" s="9">
        <f t="shared" si="2"/>
        <v>0</v>
      </c>
      <c r="E153" s="90"/>
      <c r="F153" s="88"/>
      <c r="G153" s="89"/>
    </row>
    <row r="154" spans="1:7" x14ac:dyDescent="0.25">
      <c r="A154" s="7">
        <v>151</v>
      </c>
      <c r="B154" s="8" t="s">
        <v>9</v>
      </c>
      <c r="C154" s="8"/>
      <c r="D154" s="9">
        <f t="shared" si="2"/>
        <v>0</v>
      </c>
      <c r="E154" s="90"/>
      <c r="F154" s="88"/>
      <c r="G154" s="89"/>
    </row>
    <row r="155" spans="1:7" x14ac:dyDescent="0.25">
      <c r="A155" s="7">
        <v>152</v>
      </c>
      <c r="B155" s="8" t="s">
        <v>9</v>
      </c>
      <c r="C155" s="8"/>
      <c r="D155" s="9">
        <f t="shared" si="2"/>
        <v>0</v>
      </c>
      <c r="E155" s="90"/>
      <c r="F155" s="88"/>
      <c r="G155" s="89"/>
    </row>
    <row r="156" spans="1:7" x14ac:dyDescent="0.25">
      <c r="A156" s="7">
        <v>153</v>
      </c>
      <c r="B156" s="8" t="s">
        <v>9</v>
      </c>
      <c r="C156" s="8"/>
      <c r="D156" s="9">
        <f t="shared" si="2"/>
        <v>0</v>
      </c>
      <c r="E156" s="90"/>
      <c r="F156" s="88"/>
      <c r="G156" s="89"/>
    </row>
    <row r="157" spans="1:7" x14ac:dyDescent="0.25">
      <c r="A157" s="7">
        <v>154</v>
      </c>
      <c r="B157" s="8" t="s">
        <v>9</v>
      </c>
      <c r="C157" s="8"/>
      <c r="D157" s="9">
        <f t="shared" si="2"/>
        <v>0</v>
      </c>
      <c r="E157" s="90"/>
      <c r="F157" s="88"/>
      <c r="G157" s="89"/>
    </row>
    <row r="158" spans="1:7" x14ac:dyDescent="0.25">
      <c r="A158" s="7">
        <v>155</v>
      </c>
      <c r="B158" s="8" t="s">
        <v>9</v>
      </c>
      <c r="C158" s="8"/>
      <c r="D158" s="9">
        <f t="shared" si="2"/>
        <v>0</v>
      </c>
      <c r="E158" s="90"/>
      <c r="F158" s="88"/>
      <c r="G158" s="89"/>
    </row>
    <row r="159" spans="1:7" x14ac:dyDescent="0.25">
      <c r="A159" s="7">
        <v>156</v>
      </c>
      <c r="B159" s="8" t="s">
        <v>9</v>
      </c>
      <c r="C159" s="8"/>
      <c r="D159" s="9">
        <f t="shared" si="2"/>
        <v>0</v>
      </c>
      <c r="E159" s="90"/>
      <c r="F159" s="88"/>
      <c r="G159" s="89"/>
    </row>
    <row r="160" spans="1:7" x14ac:dyDescent="0.25">
      <c r="A160" s="7">
        <v>157</v>
      </c>
      <c r="B160" s="8" t="s">
        <v>9</v>
      </c>
      <c r="C160" s="8"/>
      <c r="D160" s="9">
        <f t="shared" si="2"/>
        <v>0</v>
      </c>
      <c r="E160" s="90"/>
      <c r="F160" s="88"/>
      <c r="G160" s="89"/>
    </row>
    <row r="161" spans="1:7" x14ac:dyDescent="0.25">
      <c r="A161" s="7">
        <v>158</v>
      </c>
      <c r="B161" s="8" t="s">
        <v>9</v>
      </c>
      <c r="C161" s="8"/>
      <c r="D161" s="9">
        <f t="shared" si="2"/>
        <v>0</v>
      </c>
      <c r="E161" s="90"/>
      <c r="F161" s="88"/>
      <c r="G161" s="89"/>
    </row>
    <row r="162" spans="1:7" x14ac:dyDescent="0.25">
      <c r="A162" s="7">
        <v>159</v>
      </c>
      <c r="B162" s="8" t="s">
        <v>9</v>
      </c>
      <c r="C162" s="8"/>
      <c r="D162" s="9">
        <f t="shared" si="2"/>
        <v>0</v>
      </c>
      <c r="E162" s="90"/>
      <c r="F162" s="88"/>
      <c r="G162" s="89"/>
    </row>
    <row r="163" spans="1:7" x14ac:dyDescent="0.25">
      <c r="A163" s="7">
        <v>160</v>
      </c>
      <c r="B163" s="8" t="s">
        <v>9</v>
      </c>
      <c r="C163" s="8"/>
      <c r="D163" s="9">
        <f t="shared" si="2"/>
        <v>0</v>
      </c>
      <c r="E163" s="90"/>
      <c r="F163" s="88"/>
      <c r="G163" s="89"/>
    </row>
    <row r="164" spans="1:7" x14ac:dyDescent="0.25">
      <c r="A164" s="7">
        <v>161</v>
      </c>
      <c r="B164" s="8" t="s">
        <v>9</v>
      </c>
      <c r="C164" s="8"/>
      <c r="D164" s="9">
        <f t="shared" si="2"/>
        <v>0</v>
      </c>
      <c r="E164" s="90"/>
      <c r="F164" s="88"/>
      <c r="G164" s="89"/>
    </row>
    <row r="165" spans="1:7" x14ac:dyDescent="0.25">
      <c r="A165" s="7">
        <v>162</v>
      </c>
      <c r="B165" s="8" t="s">
        <v>9</v>
      </c>
      <c r="C165" s="8"/>
      <c r="D165" s="9">
        <f t="shared" si="2"/>
        <v>0</v>
      </c>
      <c r="E165" s="90"/>
      <c r="F165" s="88"/>
      <c r="G165" s="89"/>
    </row>
    <row r="166" spans="1:7" x14ac:dyDescent="0.25">
      <c r="A166" s="7">
        <v>163</v>
      </c>
      <c r="B166" s="8" t="s">
        <v>9</v>
      </c>
      <c r="C166" s="8"/>
      <c r="D166" s="9">
        <f t="shared" si="2"/>
        <v>0</v>
      </c>
      <c r="E166" s="90"/>
      <c r="F166" s="88"/>
      <c r="G166" s="89"/>
    </row>
    <row r="167" spans="1:7" x14ac:dyDescent="0.25">
      <c r="A167" s="7">
        <v>164</v>
      </c>
      <c r="B167" s="8" t="s">
        <v>9</v>
      </c>
      <c r="C167" s="8"/>
      <c r="D167" s="9">
        <f t="shared" si="2"/>
        <v>0</v>
      </c>
      <c r="E167" s="90"/>
      <c r="F167" s="88"/>
      <c r="G167" s="89"/>
    </row>
    <row r="168" spans="1:7" x14ac:dyDescent="0.25">
      <c r="A168" s="7">
        <v>165</v>
      </c>
      <c r="B168" s="8" t="s">
        <v>9</v>
      </c>
      <c r="C168" s="8"/>
      <c r="D168" s="9">
        <f t="shared" si="2"/>
        <v>0</v>
      </c>
      <c r="E168" s="90"/>
      <c r="F168" s="88"/>
      <c r="G168" s="89"/>
    </row>
    <row r="169" spans="1:7" x14ac:dyDescent="0.25">
      <c r="A169" s="7">
        <v>166</v>
      </c>
      <c r="B169" s="8" t="s">
        <v>9</v>
      </c>
      <c r="C169" s="8"/>
      <c r="D169" s="9">
        <f t="shared" si="2"/>
        <v>0</v>
      </c>
      <c r="E169" s="90"/>
      <c r="F169" s="88"/>
      <c r="G169" s="89"/>
    </row>
    <row r="170" spans="1:7" x14ac:dyDescent="0.25">
      <c r="A170" s="7">
        <v>167</v>
      </c>
      <c r="B170" s="8" t="s">
        <v>9</v>
      </c>
      <c r="C170" s="8"/>
      <c r="D170" s="9">
        <f t="shared" si="2"/>
        <v>0</v>
      </c>
      <c r="E170" s="90"/>
      <c r="F170" s="88"/>
      <c r="G170" s="89"/>
    </row>
    <row r="171" spans="1:7" x14ac:dyDescent="0.25">
      <c r="A171" s="7">
        <v>168</v>
      </c>
      <c r="B171" s="8" t="s">
        <v>9</v>
      </c>
      <c r="C171" s="8"/>
      <c r="D171" s="9">
        <f t="shared" si="2"/>
        <v>0</v>
      </c>
      <c r="E171" s="90"/>
      <c r="F171" s="88"/>
      <c r="G171" s="89"/>
    </row>
    <row r="172" spans="1:7" x14ac:dyDescent="0.25">
      <c r="A172" s="7">
        <v>169</v>
      </c>
      <c r="B172" s="8" t="s">
        <v>9</v>
      </c>
      <c r="C172" s="8"/>
      <c r="D172" s="9">
        <f t="shared" si="2"/>
        <v>0</v>
      </c>
      <c r="E172" s="90"/>
      <c r="F172" s="88"/>
      <c r="G172" s="89"/>
    </row>
    <row r="173" spans="1:7" x14ac:dyDescent="0.25">
      <c r="A173" s="7">
        <v>170</v>
      </c>
      <c r="B173" s="8" t="s">
        <v>9</v>
      </c>
      <c r="C173" s="8"/>
      <c r="D173" s="9">
        <f t="shared" si="2"/>
        <v>0</v>
      </c>
      <c r="E173" s="90"/>
      <c r="F173" s="88"/>
      <c r="G173" s="89"/>
    </row>
    <row r="174" spans="1:7" x14ac:dyDescent="0.25">
      <c r="A174" s="7">
        <v>171</v>
      </c>
      <c r="B174" s="8" t="s">
        <v>9</v>
      </c>
      <c r="C174" s="8"/>
      <c r="D174" s="9">
        <f t="shared" si="2"/>
        <v>0</v>
      </c>
      <c r="E174" s="90"/>
      <c r="F174" s="88"/>
      <c r="G174" s="89"/>
    </row>
    <row r="175" spans="1:7" x14ac:dyDescent="0.25">
      <c r="A175" s="7">
        <v>172</v>
      </c>
      <c r="B175" s="8" t="s">
        <v>9</v>
      </c>
      <c r="C175" s="8"/>
      <c r="D175" s="9">
        <f t="shared" si="2"/>
        <v>0</v>
      </c>
      <c r="E175" s="90"/>
      <c r="F175" s="88"/>
      <c r="G175" s="89"/>
    </row>
    <row r="176" spans="1:7" x14ac:dyDescent="0.25">
      <c r="A176" s="7">
        <v>173</v>
      </c>
      <c r="B176" s="8" t="s">
        <v>9</v>
      </c>
      <c r="C176" s="8"/>
      <c r="D176" s="9">
        <f t="shared" si="2"/>
        <v>0</v>
      </c>
      <c r="E176" s="90"/>
      <c r="F176" s="88"/>
      <c r="G176" s="89"/>
    </row>
    <row r="177" spans="1:7" x14ac:dyDescent="0.25">
      <c r="A177" s="7">
        <v>174</v>
      </c>
      <c r="B177" s="8" t="s">
        <v>9</v>
      </c>
      <c r="C177" s="8"/>
      <c r="D177" s="9">
        <f t="shared" si="2"/>
        <v>0</v>
      </c>
      <c r="E177" s="90"/>
      <c r="F177" s="88"/>
      <c r="G177" s="89"/>
    </row>
    <row r="178" spans="1:7" x14ac:dyDescent="0.25">
      <c r="A178" s="7">
        <v>175</v>
      </c>
      <c r="B178" s="8" t="s">
        <v>9</v>
      </c>
      <c r="C178" s="8"/>
      <c r="D178" s="9">
        <f t="shared" si="2"/>
        <v>0</v>
      </c>
      <c r="E178" s="90"/>
      <c r="F178" s="88"/>
      <c r="G178" s="89"/>
    </row>
    <row r="179" spans="1:7" x14ac:dyDescent="0.25">
      <c r="A179" s="7">
        <v>176</v>
      </c>
      <c r="B179" s="8" t="s">
        <v>9</v>
      </c>
      <c r="C179" s="8"/>
      <c r="D179" s="9">
        <f t="shared" si="2"/>
        <v>0</v>
      </c>
      <c r="E179" s="90"/>
      <c r="F179" s="88"/>
      <c r="G179" s="89"/>
    </row>
    <row r="180" spans="1:7" x14ac:dyDescent="0.25">
      <c r="A180" s="7">
        <v>177</v>
      </c>
      <c r="B180" s="8" t="s">
        <v>9</v>
      </c>
      <c r="C180" s="8"/>
      <c r="D180" s="9">
        <f t="shared" si="2"/>
        <v>0</v>
      </c>
      <c r="E180" s="90"/>
      <c r="F180" s="88"/>
      <c r="G180" s="89"/>
    </row>
    <row r="181" spans="1:7" x14ac:dyDescent="0.25">
      <c r="A181" s="7">
        <v>178</v>
      </c>
      <c r="B181" s="8" t="s">
        <v>9</v>
      </c>
      <c r="C181" s="8"/>
      <c r="D181" s="9">
        <f t="shared" si="2"/>
        <v>0</v>
      </c>
      <c r="E181" s="90"/>
      <c r="F181" s="88"/>
      <c r="G181" s="89"/>
    </row>
    <row r="182" spans="1:7" x14ac:dyDescent="0.25">
      <c r="A182" s="7">
        <v>179</v>
      </c>
      <c r="B182" s="8" t="s">
        <v>9</v>
      </c>
      <c r="C182" s="8"/>
      <c r="D182" s="9">
        <f t="shared" si="2"/>
        <v>0</v>
      </c>
      <c r="E182" s="90"/>
      <c r="F182" s="88"/>
      <c r="G182" s="89"/>
    </row>
    <row r="183" spans="1:7" x14ac:dyDescent="0.25">
      <c r="A183" s="7">
        <v>180</v>
      </c>
      <c r="B183" s="8" t="s">
        <v>9</v>
      </c>
      <c r="C183" s="8"/>
      <c r="D183" s="9">
        <f t="shared" si="2"/>
        <v>0</v>
      </c>
      <c r="E183" s="90"/>
      <c r="F183" s="88"/>
      <c r="G183" s="89"/>
    </row>
    <row r="184" spans="1:7" x14ac:dyDescent="0.25">
      <c r="A184" s="7">
        <v>181</v>
      </c>
      <c r="B184" s="8" t="s">
        <v>9</v>
      </c>
      <c r="C184" s="8"/>
      <c r="D184" s="9">
        <f t="shared" si="2"/>
        <v>0</v>
      </c>
      <c r="E184" s="90"/>
      <c r="F184" s="88"/>
      <c r="G184" s="89"/>
    </row>
    <row r="185" spans="1:7" x14ac:dyDescent="0.25">
      <c r="A185" s="7">
        <v>182</v>
      </c>
      <c r="B185" s="8" t="s">
        <v>9</v>
      </c>
      <c r="C185" s="8"/>
      <c r="D185" s="9">
        <f t="shared" si="2"/>
        <v>0</v>
      </c>
      <c r="E185" s="90"/>
      <c r="F185" s="88"/>
      <c r="G185" s="89"/>
    </row>
    <row r="186" spans="1:7" x14ac:dyDescent="0.25">
      <c r="A186" s="7">
        <v>183</v>
      </c>
      <c r="B186" s="8" t="s">
        <v>9</v>
      </c>
      <c r="C186" s="8"/>
      <c r="D186" s="9">
        <f t="shared" si="2"/>
        <v>0</v>
      </c>
      <c r="E186" s="90"/>
      <c r="F186" s="88"/>
      <c r="G186" s="89"/>
    </row>
    <row r="187" spans="1:7" x14ac:dyDescent="0.25">
      <c r="A187" s="7">
        <v>184</v>
      </c>
      <c r="B187" s="8" t="s">
        <v>9</v>
      </c>
      <c r="C187" s="8"/>
      <c r="D187" s="9">
        <f t="shared" si="2"/>
        <v>0</v>
      </c>
      <c r="E187" s="90"/>
      <c r="F187" s="88"/>
      <c r="G187" s="89"/>
    </row>
    <row r="188" spans="1:7" x14ac:dyDescent="0.25">
      <c r="A188" s="7">
        <v>185</v>
      </c>
      <c r="B188" s="8" t="s">
        <v>9</v>
      </c>
      <c r="C188" s="8"/>
      <c r="D188" s="9">
        <f t="shared" si="2"/>
        <v>0</v>
      </c>
      <c r="E188" s="90"/>
      <c r="F188" s="88"/>
      <c r="G188" s="89"/>
    </row>
    <row r="189" spans="1:7" x14ac:dyDescent="0.25">
      <c r="A189" s="7">
        <v>186</v>
      </c>
      <c r="B189" s="8" t="s">
        <v>9</v>
      </c>
      <c r="C189" s="8"/>
      <c r="D189" s="9">
        <f t="shared" si="2"/>
        <v>0</v>
      </c>
      <c r="E189" s="90"/>
      <c r="F189" s="88"/>
      <c r="G189" s="89"/>
    </row>
    <row r="190" spans="1:7" x14ac:dyDescent="0.25">
      <c r="A190" s="7">
        <v>187</v>
      </c>
      <c r="B190" s="8" t="s">
        <v>9</v>
      </c>
      <c r="C190" s="8"/>
      <c r="D190" s="9">
        <f t="shared" si="2"/>
        <v>0</v>
      </c>
      <c r="E190" s="90"/>
      <c r="F190" s="88"/>
      <c r="G190" s="89"/>
    </row>
    <row r="191" spans="1:7" x14ac:dyDescent="0.25">
      <c r="A191" s="7">
        <v>188</v>
      </c>
      <c r="B191" s="8" t="s">
        <v>9</v>
      </c>
      <c r="C191" s="8"/>
      <c r="D191" s="9">
        <f t="shared" si="2"/>
        <v>0</v>
      </c>
      <c r="E191" s="90"/>
      <c r="F191" s="88"/>
      <c r="G191" s="89"/>
    </row>
    <row r="192" spans="1:7" x14ac:dyDescent="0.25">
      <c r="A192" s="7">
        <v>189</v>
      </c>
      <c r="B192" s="8" t="s">
        <v>9</v>
      </c>
      <c r="C192" s="8"/>
      <c r="D192" s="9">
        <f t="shared" si="2"/>
        <v>0</v>
      </c>
      <c r="E192" s="90"/>
      <c r="F192" s="88"/>
      <c r="G192" s="89"/>
    </row>
    <row r="193" spans="1:7" x14ac:dyDescent="0.25">
      <c r="A193" s="7">
        <v>190</v>
      </c>
      <c r="B193" s="8" t="s">
        <v>9</v>
      </c>
      <c r="C193" s="8"/>
      <c r="D193" s="9">
        <f t="shared" si="2"/>
        <v>0</v>
      </c>
      <c r="E193" s="90"/>
      <c r="F193" s="88"/>
      <c r="G193" s="89"/>
    </row>
    <row r="194" spans="1:7" x14ac:dyDescent="0.25">
      <c r="A194" s="7">
        <v>191</v>
      </c>
      <c r="B194" s="8" t="s">
        <v>9</v>
      </c>
      <c r="C194" s="8"/>
      <c r="D194" s="9">
        <f t="shared" si="2"/>
        <v>0</v>
      </c>
      <c r="E194" s="90"/>
      <c r="F194" s="88"/>
      <c r="G194" s="89"/>
    </row>
    <row r="195" spans="1:7" x14ac:dyDescent="0.25">
      <c r="A195" s="7">
        <v>192</v>
      </c>
      <c r="B195" s="8" t="s">
        <v>9</v>
      </c>
      <c r="C195" s="8"/>
      <c r="D195" s="9">
        <f t="shared" si="2"/>
        <v>0</v>
      </c>
      <c r="E195" s="90"/>
      <c r="F195" s="88"/>
      <c r="G195" s="89"/>
    </row>
    <row r="196" spans="1:7" x14ac:dyDescent="0.25">
      <c r="A196" s="7">
        <v>193</v>
      </c>
      <c r="B196" s="8" t="s">
        <v>9</v>
      </c>
      <c r="C196" s="8"/>
      <c r="D196" s="9">
        <f t="shared" ref="D196:D259" si="3">INDEX($E$4:$G$514,$A196,$A$1)</f>
        <v>0</v>
      </c>
      <c r="E196" s="90"/>
      <c r="F196" s="88"/>
      <c r="G196" s="89"/>
    </row>
    <row r="197" spans="1:7" x14ac:dyDescent="0.25">
      <c r="A197" s="7">
        <v>194</v>
      </c>
      <c r="B197" s="8" t="s">
        <v>9</v>
      </c>
      <c r="C197" s="8"/>
      <c r="D197" s="9">
        <f t="shared" si="3"/>
        <v>0</v>
      </c>
      <c r="E197" s="90"/>
      <c r="F197" s="88"/>
      <c r="G197" s="89"/>
    </row>
    <row r="198" spans="1:7" x14ac:dyDescent="0.25">
      <c r="A198" s="7">
        <v>195</v>
      </c>
      <c r="B198" s="8" t="s">
        <v>9</v>
      </c>
      <c r="C198" s="8"/>
      <c r="D198" s="9">
        <f t="shared" si="3"/>
        <v>0</v>
      </c>
      <c r="E198" s="90"/>
      <c r="F198" s="88"/>
      <c r="G198" s="89"/>
    </row>
    <row r="199" spans="1:7" x14ac:dyDescent="0.25">
      <c r="A199" s="7">
        <v>196</v>
      </c>
      <c r="B199" s="8" t="s">
        <v>9</v>
      </c>
      <c r="C199" s="8"/>
      <c r="D199" s="9">
        <f t="shared" si="3"/>
        <v>0</v>
      </c>
      <c r="E199" s="90"/>
      <c r="F199" s="88"/>
      <c r="G199" s="89"/>
    </row>
    <row r="200" spans="1:7" x14ac:dyDescent="0.25">
      <c r="A200" s="7">
        <v>197</v>
      </c>
      <c r="B200" s="8" t="s">
        <v>9</v>
      </c>
      <c r="C200" s="8"/>
      <c r="D200" s="9">
        <f t="shared" si="3"/>
        <v>0</v>
      </c>
      <c r="E200" s="90"/>
      <c r="F200" s="88"/>
      <c r="G200" s="89"/>
    </row>
    <row r="201" spans="1:7" x14ac:dyDescent="0.25">
      <c r="A201" s="7">
        <v>198</v>
      </c>
      <c r="B201" s="8" t="s">
        <v>9</v>
      </c>
      <c r="C201" s="8"/>
      <c r="D201" s="9">
        <f t="shared" si="3"/>
        <v>0</v>
      </c>
      <c r="E201" s="90"/>
      <c r="F201" s="88"/>
      <c r="G201" s="89"/>
    </row>
    <row r="202" spans="1:7" x14ac:dyDescent="0.25">
      <c r="A202" s="7">
        <v>199</v>
      </c>
      <c r="B202" s="8" t="s">
        <v>9</v>
      </c>
      <c r="C202" s="8"/>
      <c r="D202" s="9">
        <f t="shared" si="3"/>
        <v>0</v>
      </c>
      <c r="E202" s="90"/>
      <c r="F202" s="88"/>
      <c r="G202" s="89"/>
    </row>
    <row r="203" spans="1:7" x14ac:dyDescent="0.25">
      <c r="A203" s="7">
        <v>200</v>
      </c>
      <c r="B203" s="8" t="s">
        <v>9</v>
      </c>
      <c r="C203" s="8"/>
      <c r="D203" s="9">
        <f t="shared" si="3"/>
        <v>0</v>
      </c>
      <c r="E203" s="90"/>
      <c r="F203" s="88"/>
      <c r="G203" s="89"/>
    </row>
    <row r="204" spans="1:7" x14ac:dyDescent="0.25">
      <c r="A204" s="7">
        <v>201</v>
      </c>
      <c r="B204" s="8" t="s">
        <v>9</v>
      </c>
      <c r="C204" s="8"/>
      <c r="D204" s="9">
        <f t="shared" si="3"/>
        <v>0</v>
      </c>
      <c r="E204" s="90"/>
      <c r="F204" s="88"/>
      <c r="G204" s="89"/>
    </row>
    <row r="205" spans="1:7" x14ac:dyDescent="0.25">
      <c r="A205" s="7">
        <v>202</v>
      </c>
      <c r="B205" s="8" t="s">
        <v>9</v>
      </c>
      <c r="C205" s="8"/>
      <c r="D205" s="9">
        <f t="shared" si="3"/>
        <v>0</v>
      </c>
      <c r="E205" s="90"/>
      <c r="F205" s="88"/>
      <c r="G205" s="89"/>
    </row>
    <row r="206" spans="1:7" x14ac:dyDescent="0.25">
      <c r="A206" s="7">
        <v>203</v>
      </c>
      <c r="B206" s="8" t="s">
        <v>9</v>
      </c>
      <c r="C206" s="8"/>
      <c r="D206" s="9">
        <f t="shared" si="3"/>
        <v>0</v>
      </c>
      <c r="E206" s="90"/>
      <c r="F206" s="88"/>
      <c r="G206" s="89"/>
    </row>
    <row r="207" spans="1:7" x14ac:dyDescent="0.25">
      <c r="A207" s="7">
        <v>204</v>
      </c>
      <c r="B207" s="8" t="s">
        <v>9</v>
      </c>
      <c r="C207" s="8"/>
      <c r="D207" s="9">
        <f t="shared" si="3"/>
        <v>0</v>
      </c>
      <c r="E207" s="90"/>
      <c r="F207" s="88"/>
      <c r="G207" s="89"/>
    </row>
    <row r="208" spans="1:7" x14ac:dyDescent="0.25">
      <c r="A208" s="7">
        <v>205</v>
      </c>
      <c r="B208" s="8" t="s">
        <v>9</v>
      </c>
      <c r="C208" s="8"/>
      <c r="D208" s="9">
        <f t="shared" si="3"/>
        <v>0</v>
      </c>
      <c r="E208" s="90"/>
      <c r="F208" s="88"/>
      <c r="G208" s="89"/>
    </row>
    <row r="209" spans="1:7" x14ac:dyDescent="0.25">
      <c r="A209" s="7">
        <v>206</v>
      </c>
      <c r="B209" s="8" t="s">
        <v>9</v>
      </c>
      <c r="C209" s="8"/>
      <c r="D209" s="9">
        <f t="shared" si="3"/>
        <v>0</v>
      </c>
      <c r="E209" s="90"/>
      <c r="F209" s="88"/>
      <c r="G209" s="89"/>
    </row>
    <row r="210" spans="1:7" x14ac:dyDescent="0.25">
      <c r="A210" s="7">
        <v>207</v>
      </c>
      <c r="B210" s="8" t="s">
        <v>9</v>
      </c>
      <c r="C210" s="8"/>
      <c r="D210" s="9">
        <f t="shared" si="3"/>
        <v>0</v>
      </c>
      <c r="E210" s="90"/>
      <c r="F210" s="88"/>
      <c r="G210" s="89"/>
    </row>
    <row r="211" spans="1:7" x14ac:dyDescent="0.25">
      <c r="A211" s="7">
        <v>208</v>
      </c>
      <c r="B211" s="8" t="s">
        <v>9</v>
      </c>
      <c r="C211" s="8"/>
      <c r="D211" s="9">
        <f t="shared" si="3"/>
        <v>0</v>
      </c>
      <c r="E211" s="90"/>
      <c r="F211" s="88"/>
      <c r="G211" s="89"/>
    </row>
    <row r="212" spans="1:7" x14ac:dyDescent="0.25">
      <c r="A212" s="7">
        <v>209</v>
      </c>
      <c r="B212" s="8" t="s">
        <v>9</v>
      </c>
      <c r="C212" s="8"/>
      <c r="D212" s="9">
        <f t="shared" si="3"/>
        <v>0</v>
      </c>
      <c r="E212" s="90"/>
      <c r="F212" s="88"/>
      <c r="G212" s="89"/>
    </row>
    <row r="213" spans="1:7" x14ac:dyDescent="0.25">
      <c r="A213" s="7">
        <v>210</v>
      </c>
      <c r="B213" s="8" t="s">
        <v>9</v>
      </c>
      <c r="C213" s="8"/>
      <c r="D213" s="9">
        <f t="shared" si="3"/>
        <v>0</v>
      </c>
      <c r="E213" s="90"/>
      <c r="F213" s="88"/>
      <c r="G213" s="89"/>
    </row>
    <row r="214" spans="1:7" x14ac:dyDescent="0.25">
      <c r="A214" s="7">
        <v>211</v>
      </c>
      <c r="B214" s="8" t="s">
        <v>9</v>
      </c>
      <c r="C214" s="8"/>
      <c r="D214" s="9">
        <f t="shared" si="3"/>
        <v>0</v>
      </c>
      <c r="E214" s="90"/>
      <c r="F214" s="88"/>
      <c r="G214" s="89"/>
    </row>
    <row r="215" spans="1:7" x14ac:dyDescent="0.25">
      <c r="A215" s="7">
        <v>212</v>
      </c>
      <c r="B215" s="8" t="s">
        <v>9</v>
      </c>
      <c r="C215" s="8"/>
      <c r="D215" s="9">
        <f t="shared" si="3"/>
        <v>0</v>
      </c>
      <c r="E215" s="90"/>
      <c r="F215" s="88"/>
      <c r="G215" s="89"/>
    </row>
    <row r="216" spans="1:7" x14ac:dyDescent="0.25">
      <c r="A216" s="7">
        <v>213</v>
      </c>
      <c r="B216" s="8" t="s">
        <v>9</v>
      </c>
      <c r="C216" s="8"/>
      <c r="D216" s="9">
        <f t="shared" si="3"/>
        <v>0</v>
      </c>
      <c r="E216" s="90"/>
      <c r="F216" s="88"/>
      <c r="G216" s="89"/>
    </row>
    <row r="217" spans="1:7" x14ac:dyDescent="0.25">
      <c r="A217" s="7">
        <v>214</v>
      </c>
      <c r="B217" s="8" t="s">
        <v>9</v>
      </c>
      <c r="C217" s="8"/>
      <c r="D217" s="9">
        <f t="shared" si="3"/>
        <v>0</v>
      </c>
      <c r="E217" s="90"/>
      <c r="F217" s="88"/>
      <c r="G217" s="89"/>
    </row>
    <row r="218" spans="1:7" x14ac:dyDescent="0.25">
      <c r="A218" s="7">
        <v>215</v>
      </c>
      <c r="B218" s="8" t="s">
        <v>9</v>
      </c>
      <c r="C218" s="8"/>
      <c r="D218" s="9">
        <f t="shared" si="3"/>
        <v>0</v>
      </c>
      <c r="E218" s="90"/>
      <c r="F218" s="88"/>
      <c r="G218" s="89"/>
    </row>
    <row r="219" spans="1:7" x14ac:dyDescent="0.25">
      <c r="A219" s="7">
        <v>216</v>
      </c>
      <c r="B219" s="8" t="s">
        <v>9</v>
      </c>
      <c r="C219" s="8"/>
      <c r="D219" s="9">
        <f t="shared" si="3"/>
        <v>0</v>
      </c>
      <c r="E219" s="90"/>
      <c r="F219" s="88"/>
      <c r="G219" s="89"/>
    </row>
    <row r="220" spans="1:7" x14ac:dyDescent="0.25">
      <c r="A220" s="7">
        <v>217</v>
      </c>
      <c r="B220" s="8" t="s">
        <v>9</v>
      </c>
      <c r="C220" s="8"/>
      <c r="D220" s="9">
        <f t="shared" si="3"/>
        <v>0</v>
      </c>
      <c r="E220" s="90"/>
      <c r="F220" s="88"/>
      <c r="G220" s="89"/>
    </row>
    <row r="221" spans="1:7" x14ac:dyDescent="0.25">
      <c r="A221" s="7">
        <v>218</v>
      </c>
      <c r="B221" s="8" t="s">
        <v>9</v>
      </c>
      <c r="C221" s="8"/>
      <c r="D221" s="9">
        <f t="shared" si="3"/>
        <v>0</v>
      </c>
      <c r="E221" s="90"/>
      <c r="F221" s="88"/>
      <c r="G221" s="89"/>
    </row>
    <row r="222" spans="1:7" x14ac:dyDescent="0.25">
      <c r="A222" s="7">
        <v>219</v>
      </c>
      <c r="B222" s="8" t="s">
        <v>9</v>
      </c>
      <c r="C222" s="8"/>
      <c r="D222" s="9">
        <f t="shared" si="3"/>
        <v>0</v>
      </c>
      <c r="E222" s="90"/>
      <c r="F222" s="88"/>
      <c r="G222" s="89"/>
    </row>
    <row r="223" spans="1:7" x14ac:dyDescent="0.25">
      <c r="A223" s="7">
        <v>220</v>
      </c>
      <c r="B223" s="8" t="s">
        <v>9</v>
      </c>
      <c r="C223" s="8"/>
      <c r="D223" s="9">
        <f t="shared" si="3"/>
        <v>0</v>
      </c>
      <c r="E223" s="90"/>
      <c r="F223" s="88"/>
      <c r="G223" s="89"/>
    </row>
    <row r="224" spans="1:7" x14ac:dyDescent="0.25">
      <c r="A224" s="7">
        <v>221</v>
      </c>
      <c r="B224" s="8" t="s">
        <v>9</v>
      </c>
      <c r="C224" s="8"/>
      <c r="D224" s="9">
        <f t="shared" si="3"/>
        <v>0</v>
      </c>
      <c r="E224" s="90"/>
      <c r="F224" s="88"/>
      <c r="G224" s="89"/>
    </row>
    <row r="225" spans="1:7" x14ac:dyDescent="0.25">
      <c r="A225" s="7">
        <v>222</v>
      </c>
      <c r="B225" s="8" t="s">
        <v>9</v>
      </c>
      <c r="C225" s="8"/>
      <c r="D225" s="9">
        <f t="shared" si="3"/>
        <v>0</v>
      </c>
      <c r="E225" s="90"/>
      <c r="F225" s="88"/>
      <c r="G225" s="89"/>
    </row>
    <row r="226" spans="1:7" x14ac:dyDescent="0.25">
      <c r="A226" s="7">
        <v>223</v>
      </c>
      <c r="B226" s="8" t="s">
        <v>9</v>
      </c>
      <c r="C226" s="8"/>
      <c r="D226" s="9">
        <f t="shared" si="3"/>
        <v>0</v>
      </c>
      <c r="E226" s="90"/>
      <c r="F226" s="88"/>
      <c r="G226" s="89"/>
    </row>
    <row r="227" spans="1:7" x14ac:dyDescent="0.25">
      <c r="A227" s="7">
        <v>224</v>
      </c>
      <c r="B227" s="8" t="s">
        <v>9</v>
      </c>
      <c r="C227" s="8"/>
      <c r="D227" s="9">
        <f t="shared" si="3"/>
        <v>0</v>
      </c>
      <c r="E227" s="90"/>
      <c r="F227" s="88"/>
      <c r="G227" s="89"/>
    </row>
    <row r="228" spans="1:7" x14ac:dyDescent="0.25">
      <c r="A228" s="7">
        <v>225</v>
      </c>
      <c r="B228" s="8" t="s">
        <v>9</v>
      </c>
      <c r="C228" s="8"/>
      <c r="D228" s="9">
        <f t="shared" si="3"/>
        <v>0</v>
      </c>
      <c r="E228" s="90"/>
      <c r="F228" s="88"/>
      <c r="G228" s="89"/>
    </row>
    <row r="229" spans="1:7" x14ac:dyDescent="0.25">
      <c r="A229" s="7">
        <v>226</v>
      </c>
      <c r="B229" s="8" t="s">
        <v>9</v>
      </c>
      <c r="C229" s="8"/>
      <c r="D229" s="9">
        <f t="shared" si="3"/>
        <v>0</v>
      </c>
      <c r="E229" s="90"/>
      <c r="F229" s="88"/>
      <c r="G229" s="89"/>
    </row>
    <row r="230" spans="1:7" x14ac:dyDescent="0.25">
      <c r="A230" s="7">
        <v>227</v>
      </c>
      <c r="B230" s="8" t="s">
        <v>9</v>
      </c>
      <c r="C230" s="8"/>
      <c r="D230" s="9">
        <f t="shared" si="3"/>
        <v>0</v>
      </c>
      <c r="E230" s="90"/>
      <c r="F230" s="88"/>
      <c r="G230" s="89"/>
    </row>
    <row r="231" spans="1:7" x14ac:dyDescent="0.25">
      <c r="A231" s="7">
        <v>228</v>
      </c>
      <c r="B231" s="8" t="s">
        <v>9</v>
      </c>
      <c r="C231" s="8"/>
      <c r="D231" s="9">
        <f t="shared" si="3"/>
        <v>0</v>
      </c>
      <c r="E231" s="90"/>
      <c r="F231" s="88"/>
      <c r="G231" s="89"/>
    </row>
    <row r="232" spans="1:7" x14ac:dyDescent="0.25">
      <c r="A232" s="7">
        <v>229</v>
      </c>
      <c r="B232" s="8" t="s">
        <v>9</v>
      </c>
      <c r="C232" s="8"/>
      <c r="D232" s="9">
        <f t="shared" si="3"/>
        <v>0</v>
      </c>
      <c r="E232" s="90"/>
      <c r="F232" s="88"/>
      <c r="G232" s="89"/>
    </row>
    <row r="233" spans="1:7" x14ac:dyDescent="0.25">
      <c r="A233" s="7">
        <v>230</v>
      </c>
      <c r="B233" s="8" t="s">
        <v>9</v>
      </c>
      <c r="C233" s="8"/>
      <c r="D233" s="9">
        <f t="shared" si="3"/>
        <v>0</v>
      </c>
      <c r="E233" s="90"/>
      <c r="F233" s="88"/>
      <c r="G233" s="89"/>
    </row>
    <row r="234" spans="1:7" x14ac:dyDescent="0.25">
      <c r="A234" s="7">
        <v>231</v>
      </c>
      <c r="B234" s="8" t="s">
        <v>9</v>
      </c>
      <c r="C234" s="8"/>
      <c r="D234" s="9">
        <f t="shared" si="3"/>
        <v>0</v>
      </c>
      <c r="E234" s="90"/>
      <c r="F234" s="88"/>
      <c r="G234" s="89"/>
    </row>
    <row r="235" spans="1:7" x14ac:dyDescent="0.25">
      <c r="A235" s="7">
        <v>232</v>
      </c>
      <c r="B235" s="8" t="s">
        <v>9</v>
      </c>
      <c r="C235" s="8"/>
      <c r="D235" s="9">
        <f t="shared" si="3"/>
        <v>0</v>
      </c>
      <c r="E235" s="90"/>
      <c r="F235" s="88"/>
      <c r="G235" s="89"/>
    </row>
    <row r="236" spans="1:7" x14ac:dyDescent="0.25">
      <c r="A236" s="7">
        <v>233</v>
      </c>
      <c r="B236" s="8" t="s">
        <v>9</v>
      </c>
      <c r="C236" s="8"/>
      <c r="D236" s="9">
        <f t="shared" si="3"/>
        <v>0</v>
      </c>
      <c r="E236" s="90"/>
      <c r="F236" s="88"/>
      <c r="G236" s="89"/>
    </row>
    <row r="237" spans="1:7" x14ac:dyDescent="0.25">
      <c r="A237" s="7">
        <v>234</v>
      </c>
      <c r="B237" s="8" t="s">
        <v>9</v>
      </c>
      <c r="C237" s="8"/>
      <c r="D237" s="9">
        <f t="shared" si="3"/>
        <v>0</v>
      </c>
      <c r="E237" s="90"/>
      <c r="F237" s="88"/>
      <c r="G237" s="89"/>
    </row>
    <row r="238" spans="1:7" x14ac:dyDescent="0.25">
      <c r="A238" s="7">
        <v>235</v>
      </c>
      <c r="B238" s="8" t="s">
        <v>9</v>
      </c>
      <c r="C238" s="8"/>
      <c r="D238" s="9">
        <f t="shared" si="3"/>
        <v>0</v>
      </c>
      <c r="E238" s="90"/>
      <c r="F238" s="88"/>
      <c r="G238" s="89"/>
    </row>
    <row r="239" spans="1:7" x14ac:dyDescent="0.25">
      <c r="A239" s="7">
        <v>236</v>
      </c>
      <c r="B239" s="8" t="s">
        <v>9</v>
      </c>
      <c r="C239" s="8"/>
      <c r="D239" s="9">
        <f t="shared" si="3"/>
        <v>0</v>
      </c>
      <c r="E239" s="90"/>
      <c r="F239" s="88"/>
      <c r="G239" s="89"/>
    </row>
    <row r="240" spans="1:7" x14ac:dyDescent="0.25">
      <c r="A240" s="7">
        <v>237</v>
      </c>
      <c r="B240" s="8" t="s">
        <v>9</v>
      </c>
      <c r="C240" s="8"/>
      <c r="D240" s="9">
        <f t="shared" si="3"/>
        <v>0</v>
      </c>
      <c r="E240" s="90"/>
      <c r="F240" s="88"/>
      <c r="G240" s="89"/>
    </row>
    <row r="241" spans="1:7" x14ac:dyDescent="0.25">
      <c r="A241" s="7">
        <v>238</v>
      </c>
      <c r="B241" s="8" t="s">
        <v>9</v>
      </c>
      <c r="C241" s="8"/>
      <c r="D241" s="9">
        <f t="shared" si="3"/>
        <v>0</v>
      </c>
      <c r="E241" s="90"/>
      <c r="F241" s="88"/>
      <c r="G241" s="89"/>
    </row>
    <row r="242" spans="1:7" x14ac:dyDescent="0.25">
      <c r="A242" s="7">
        <v>239</v>
      </c>
      <c r="B242" s="8" t="s">
        <v>9</v>
      </c>
      <c r="C242" s="8"/>
      <c r="D242" s="9">
        <f t="shared" si="3"/>
        <v>0</v>
      </c>
      <c r="E242" s="90"/>
      <c r="F242" s="88"/>
      <c r="G242" s="89"/>
    </row>
    <row r="243" spans="1:7" x14ac:dyDescent="0.25">
      <c r="A243" s="7">
        <v>240</v>
      </c>
      <c r="B243" s="8" t="s">
        <v>9</v>
      </c>
      <c r="C243" s="8"/>
      <c r="D243" s="9">
        <f t="shared" si="3"/>
        <v>0</v>
      </c>
      <c r="E243" s="90"/>
      <c r="F243" s="88"/>
      <c r="G243" s="89"/>
    </row>
    <row r="244" spans="1:7" x14ac:dyDescent="0.25">
      <c r="A244" s="7">
        <v>241</v>
      </c>
      <c r="B244" s="8" t="s">
        <v>9</v>
      </c>
      <c r="C244" s="8"/>
      <c r="D244" s="9">
        <f t="shared" si="3"/>
        <v>0</v>
      </c>
      <c r="E244" s="90"/>
      <c r="F244" s="88"/>
      <c r="G244" s="89"/>
    </row>
    <row r="245" spans="1:7" x14ac:dyDescent="0.25">
      <c r="A245" s="7">
        <v>242</v>
      </c>
      <c r="B245" s="8" t="s">
        <v>9</v>
      </c>
      <c r="C245" s="8"/>
      <c r="D245" s="9">
        <f t="shared" si="3"/>
        <v>0</v>
      </c>
      <c r="E245" s="90"/>
      <c r="F245" s="88"/>
      <c r="G245" s="89"/>
    </row>
    <row r="246" spans="1:7" x14ac:dyDescent="0.25">
      <c r="A246" s="7">
        <v>243</v>
      </c>
      <c r="B246" s="8" t="s">
        <v>9</v>
      </c>
      <c r="C246" s="8"/>
      <c r="D246" s="9">
        <f t="shared" si="3"/>
        <v>0</v>
      </c>
      <c r="E246" s="90"/>
      <c r="F246" s="88"/>
      <c r="G246" s="89"/>
    </row>
    <row r="247" spans="1:7" x14ac:dyDescent="0.25">
      <c r="A247" s="7">
        <v>244</v>
      </c>
      <c r="B247" s="8" t="s">
        <v>9</v>
      </c>
      <c r="C247" s="8"/>
      <c r="D247" s="9">
        <f t="shared" si="3"/>
        <v>0</v>
      </c>
      <c r="E247" s="90"/>
      <c r="F247" s="88"/>
      <c r="G247" s="89"/>
    </row>
    <row r="248" spans="1:7" x14ac:dyDescent="0.25">
      <c r="A248" s="7">
        <v>245</v>
      </c>
      <c r="B248" s="8" t="s">
        <v>9</v>
      </c>
      <c r="C248" s="8"/>
      <c r="D248" s="9">
        <f t="shared" si="3"/>
        <v>0</v>
      </c>
      <c r="E248" s="90"/>
      <c r="F248" s="88"/>
      <c r="G248" s="89"/>
    </row>
    <row r="249" spans="1:7" x14ac:dyDescent="0.25">
      <c r="A249" s="7">
        <v>246</v>
      </c>
      <c r="B249" s="8" t="s">
        <v>9</v>
      </c>
      <c r="C249" s="8"/>
      <c r="D249" s="9">
        <f t="shared" si="3"/>
        <v>0</v>
      </c>
      <c r="E249" s="90"/>
      <c r="F249" s="88"/>
      <c r="G249" s="89"/>
    </row>
    <row r="250" spans="1:7" x14ac:dyDescent="0.25">
      <c r="A250" s="7">
        <v>247</v>
      </c>
      <c r="B250" s="8" t="s">
        <v>9</v>
      </c>
      <c r="C250" s="8"/>
      <c r="D250" s="9">
        <f t="shared" si="3"/>
        <v>0</v>
      </c>
      <c r="E250" s="90"/>
      <c r="F250" s="88"/>
      <c r="G250" s="89"/>
    </row>
    <row r="251" spans="1:7" x14ac:dyDescent="0.25">
      <c r="A251" s="7">
        <v>248</v>
      </c>
      <c r="B251" s="8" t="s">
        <v>9</v>
      </c>
      <c r="C251" s="8"/>
      <c r="D251" s="9">
        <f t="shared" si="3"/>
        <v>0</v>
      </c>
      <c r="E251" s="90"/>
      <c r="F251" s="88"/>
      <c r="G251" s="89"/>
    </row>
    <row r="252" spans="1:7" x14ac:dyDescent="0.25">
      <c r="A252" s="7">
        <v>249</v>
      </c>
      <c r="B252" s="8" t="s">
        <v>9</v>
      </c>
      <c r="C252" s="8"/>
      <c r="D252" s="9">
        <f t="shared" si="3"/>
        <v>0</v>
      </c>
      <c r="E252" s="90"/>
      <c r="F252" s="88"/>
      <c r="G252" s="89"/>
    </row>
    <row r="253" spans="1:7" x14ac:dyDescent="0.25">
      <c r="A253" s="7">
        <v>250</v>
      </c>
      <c r="B253" s="8" t="s">
        <v>9</v>
      </c>
      <c r="C253" s="8"/>
      <c r="D253" s="9">
        <f t="shared" si="3"/>
        <v>0</v>
      </c>
      <c r="E253" s="90"/>
      <c r="F253" s="88"/>
      <c r="G253" s="89"/>
    </row>
    <row r="254" spans="1:7" x14ac:dyDescent="0.25">
      <c r="A254" s="7">
        <v>251</v>
      </c>
      <c r="B254" s="8" t="s">
        <v>9</v>
      </c>
      <c r="C254" s="8"/>
      <c r="D254" s="9">
        <f t="shared" si="3"/>
        <v>0</v>
      </c>
      <c r="E254" s="90"/>
      <c r="F254" s="88"/>
      <c r="G254" s="89"/>
    </row>
    <row r="255" spans="1:7" x14ac:dyDescent="0.25">
      <c r="A255" s="7">
        <v>252</v>
      </c>
      <c r="B255" s="8" t="s">
        <v>9</v>
      </c>
      <c r="C255" s="8"/>
      <c r="D255" s="9">
        <f t="shared" si="3"/>
        <v>0</v>
      </c>
      <c r="E255" s="90"/>
      <c r="F255" s="88"/>
      <c r="G255" s="89"/>
    </row>
    <row r="256" spans="1:7" x14ac:dyDescent="0.25">
      <c r="A256" s="7">
        <v>253</v>
      </c>
      <c r="B256" s="8" t="s">
        <v>9</v>
      </c>
      <c r="C256" s="8"/>
      <c r="D256" s="9">
        <f t="shared" si="3"/>
        <v>0</v>
      </c>
      <c r="E256" s="90"/>
      <c r="F256" s="88"/>
      <c r="G256" s="89"/>
    </row>
    <row r="257" spans="1:7" x14ac:dyDescent="0.25">
      <c r="A257" s="7">
        <v>254</v>
      </c>
      <c r="B257" s="8" t="s">
        <v>9</v>
      </c>
      <c r="C257" s="8"/>
      <c r="D257" s="9">
        <f t="shared" si="3"/>
        <v>0</v>
      </c>
      <c r="E257" s="90"/>
      <c r="F257" s="88"/>
      <c r="G257" s="89"/>
    </row>
    <row r="258" spans="1:7" x14ac:dyDescent="0.25">
      <c r="A258" s="7">
        <v>255</v>
      </c>
      <c r="B258" s="8" t="s">
        <v>9</v>
      </c>
      <c r="C258" s="8"/>
      <c r="D258" s="9">
        <f t="shared" si="3"/>
        <v>0</v>
      </c>
      <c r="E258" s="90"/>
      <c r="F258" s="88"/>
      <c r="G258" s="89"/>
    </row>
    <row r="259" spans="1:7" x14ac:dyDescent="0.25">
      <c r="A259" s="7">
        <v>256</v>
      </c>
      <c r="B259" s="8" t="s">
        <v>9</v>
      </c>
      <c r="C259" s="8"/>
      <c r="D259" s="9">
        <f t="shared" si="3"/>
        <v>0</v>
      </c>
      <c r="E259" s="90"/>
      <c r="F259" s="88"/>
      <c r="G259" s="89"/>
    </row>
    <row r="260" spans="1:7" x14ac:dyDescent="0.25">
      <c r="A260" s="7">
        <v>257</v>
      </c>
      <c r="B260" s="8" t="s">
        <v>9</v>
      </c>
      <c r="C260" s="8"/>
      <c r="D260" s="9">
        <f t="shared" ref="D260:D283" si="4">INDEX($E$4:$G$514,$A260,$A$1)</f>
        <v>0</v>
      </c>
      <c r="E260" s="90"/>
      <c r="F260" s="88"/>
      <c r="G260" s="89"/>
    </row>
    <row r="261" spans="1:7" x14ac:dyDescent="0.25">
      <c r="A261" s="7">
        <v>258</v>
      </c>
      <c r="B261" s="8" t="s">
        <v>9</v>
      </c>
      <c r="C261" s="8"/>
      <c r="D261" s="9">
        <f t="shared" si="4"/>
        <v>0</v>
      </c>
      <c r="E261" s="90"/>
      <c r="F261" s="88"/>
      <c r="G261" s="89"/>
    </row>
    <row r="262" spans="1:7" x14ac:dyDescent="0.25">
      <c r="A262" s="7">
        <v>259</v>
      </c>
      <c r="B262" s="8" t="s">
        <v>9</v>
      </c>
      <c r="C262" s="8"/>
      <c r="D262" s="9">
        <f t="shared" si="4"/>
        <v>0</v>
      </c>
      <c r="E262" s="90"/>
      <c r="F262" s="88"/>
      <c r="G262" s="89"/>
    </row>
    <row r="263" spans="1:7" x14ac:dyDescent="0.25">
      <c r="A263" s="7">
        <v>260</v>
      </c>
      <c r="B263" s="8" t="s">
        <v>9</v>
      </c>
      <c r="C263" s="8"/>
      <c r="D263" s="9">
        <f t="shared" si="4"/>
        <v>0</v>
      </c>
      <c r="E263" s="90"/>
      <c r="F263" s="88"/>
      <c r="G263" s="89"/>
    </row>
    <row r="264" spans="1:7" x14ac:dyDescent="0.25">
      <c r="A264" s="7">
        <v>261</v>
      </c>
      <c r="B264" s="8" t="s">
        <v>9</v>
      </c>
      <c r="C264" s="8"/>
      <c r="D264" s="9">
        <f t="shared" si="4"/>
        <v>0</v>
      </c>
      <c r="E264" s="90"/>
      <c r="F264" s="88"/>
      <c r="G264" s="89"/>
    </row>
    <row r="265" spans="1:7" x14ac:dyDescent="0.25">
      <c r="A265" s="7">
        <v>262</v>
      </c>
      <c r="B265" s="8" t="s">
        <v>9</v>
      </c>
      <c r="C265" s="8"/>
      <c r="D265" s="9">
        <f t="shared" si="4"/>
        <v>0</v>
      </c>
      <c r="E265" s="90"/>
      <c r="F265" s="88"/>
      <c r="G265" s="89"/>
    </row>
    <row r="266" spans="1:7" x14ac:dyDescent="0.25">
      <c r="A266" s="7">
        <v>263</v>
      </c>
      <c r="B266" s="8" t="s">
        <v>9</v>
      </c>
      <c r="C266" s="8"/>
      <c r="D266" s="9">
        <f t="shared" si="4"/>
        <v>0</v>
      </c>
      <c r="E266" s="90"/>
      <c r="F266" s="88"/>
      <c r="G266" s="89"/>
    </row>
    <row r="267" spans="1:7" x14ac:dyDescent="0.25">
      <c r="A267" s="7">
        <v>264</v>
      </c>
      <c r="B267" s="8" t="s">
        <v>9</v>
      </c>
      <c r="C267" s="8"/>
      <c r="D267" s="9">
        <f t="shared" si="4"/>
        <v>0</v>
      </c>
      <c r="E267" s="90"/>
      <c r="F267" s="88"/>
      <c r="G267" s="89"/>
    </row>
    <row r="268" spans="1:7" x14ac:dyDescent="0.25">
      <c r="A268" s="7">
        <v>265</v>
      </c>
      <c r="B268" s="8" t="s">
        <v>9</v>
      </c>
      <c r="C268" s="8"/>
      <c r="D268" s="9">
        <f t="shared" si="4"/>
        <v>0</v>
      </c>
      <c r="E268" s="90"/>
      <c r="F268" s="88"/>
      <c r="G268" s="89"/>
    </row>
    <row r="269" spans="1:7" x14ac:dyDescent="0.25">
      <c r="A269" s="7">
        <v>266</v>
      </c>
      <c r="B269" s="8" t="s">
        <v>9</v>
      </c>
      <c r="C269" s="8"/>
      <c r="D269" s="9">
        <f t="shared" si="4"/>
        <v>0</v>
      </c>
      <c r="E269" s="90"/>
      <c r="F269" s="88"/>
      <c r="G269" s="89"/>
    </row>
    <row r="270" spans="1:7" x14ac:dyDescent="0.25">
      <c r="A270" s="7">
        <v>267</v>
      </c>
      <c r="B270" s="8" t="s">
        <v>9</v>
      </c>
      <c r="C270" s="8"/>
      <c r="D270" s="9">
        <f t="shared" si="4"/>
        <v>0</v>
      </c>
      <c r="E270" s="90"/>
      <c r="F270" s="88"/>
      <c r="G270" s="89"/>
    </row>
    <row r="271" spans="1:7" x14ac:dyDescent="0.25">
      <c r="A271" s="7">
        <v>268</v>
      </c>
      <c r="B271" s="8" t="s">
        <v>9</v>
      </c>
      <c r="C271" s="8"/>
      <c r="D271" s="9">
        <f t="shared" si="4"/>
        <v>0</v>
      </c>
      <c r="E271" s="90"/>
      <c r="F271" s="88"/>
      <c r="G271" s="89"/>
    </row>
    <row r="272" spans="1:7" x14ac:dyDescent="0.25">
      <c r="A272" s="7">
        <v>269</v>
      </c>
      <c r="B272" s="8" t="s">
        <v>9</v>
      </c>
      <c r="C272" s="8"/>
      <c r="D272" s="9">
        <f t="shared" si="4"/>
        <v>0</v>
      </c>
      <c r="E272" s="90"/>
      <c r="F272" s="88"/>
      <c r="G272" s="89"/>
    </row>
    <row r="273" spans="1:7" x14ac:dyDescent="0.25">
      <c r="A273" s="7">
        <v>270</v>
      </c>
      <c r="B273" s="8" t="s">
        <v>9</v>
      </c>
      <c r="C273" s="8"/>
      <c r="D273" s="9">
        <f t="shared" si="4"/>
        <v>0</v>
      </c>
      <c r="E273" s="90"/>
      <c r="F273" s="88"/>
      <c r="G273" s="89"/>
    </row>
    <row r="274" spans="1:7" x14ac:dyDescent="0.25">
      <c r="A274" s="7">
        <v>271</v>
      </c>
      <c r="B274" s="8" t="s">
        <v>9</v>
      </c>
      <c r="C274" s="8"/>
      <c r="D274" s="9">
        <f t="shared" si="4"/>
        <v>0</v>
      </c>
      <c r="E274" s="90"/>
      <c r="F274" s="88"/>
      <c r="G274" s="89"/>
    </row>
    <row r="275" spans="1:7" x14ac:dyDescent="0.25">
      <c r="A275" s="7">
        <v>272</v>
      </c>
      <c r="B275" s="8" t="s">
        <v>9</v>
      </c>
      <c r="C275" s="8"/>
      <c r="D275" s="9">
        <f t="shared" si="4"/>
        <v>0</v>
      </c>
      <c r="E275" s="90"/>
      <c r="F275" s="88"/>
      <c r="G275" s="89"/>
    </row>
    <row r="276" spans="1:7" x14ac:dyDescent="0.25">
      <c r="A276" s="7">
        <v>273</v>
      </c>
      <c r="B276" s="8" t="s">
        <v>9</v>
      </c>
      <c r="C276" s="8"/>
      <c r="D276" s="9">
        <f t="shared" si="4"/>
        <v>0</v>
      </c>
      <c r="E276" s="90"/>
      <c r="F276" s="88"/>
      <c r="G276" s="89"/>
    </row>
    <row r="277" spans="1:7" x14ac:dyDescent="0.25">
      <c r="A277" s="7">
        <v>274</v>
      </c>
      <c r="B277" s="8" t="s">
        <v>9</v>
      </c>
      <c r="C277" s="8"/>
      <c r="D277" s="9">
        <f t="shared" si="4"/>
        <v>0</v>
      </c>
      <c r="E277" s="90"/>
      <c r="F277" s="88"/>
      <c r="G277" s="89"/>
    </row>
    <row r="278" spans="1:7" x14ac:dyDescent="0.25">
      <c r="A278" s="7">
        <v>275</v>
      </c>
      <c r="B278" s="8" t="s">
        <v>9</v>
      </c>
      <c r="C278" s="8"/>
      <c r="D278" s="9">
        <f t="shared" si="4"/>
        <v>0</v>
      </c>
      <c r="E278" s="90"/>
      <c r="F278" s="88"/>
      <c r="G278" s="89"/>
    </row>
    <row r="279" spans="1:7" x14ac:dyDescent="0.25">
      <c r="A279" s="7">
        <v>276</v>
      </c>
      <c r="B279" s="8" t="s">
        <v>9</v>
      </c>
      <c r="C279" s="8"/>
      <c r="D279" s="9">
        <f t="shared" si="4"/>
        <v>0</v>
      </c>
      <c r="E279" s="90"/>
      <c r="F279" s="88"/>
      <c r="G279" s="89"/>
    </row>
    <row r="280" spans="1:7" x14ac:dyDescent="0.25">
      <c r="A280" s="7">
        <v>277</v>
      </c>
      <c r="B280" s="8" t="s">
        <v>9</v>
      </c>
      <c r="C280" s="8"/>
      <c r="D280" s="9">
        <f t="shared" si="4"/>
        <v>0</v>
      </c>
      <c r="E280" s="90"/>
      <c r="F280" s="88"/>
      <c r="G280" s="89"/>
    </row>
    <row r="281" spans="1:7" x14ac:dyDescent="0.25">
      <c r="A281" s="7">
        <v>278</v>
      </c>
      <c r="B281" s="8" t="s">
        <v>9</v>
      </c>
      <c r="C281" s="8"/>
      <c r="D281" s="9">
        <f t="shared" si="4"/>
        <v>0</v>
      </c>
      <c r="E281" s="90"/>
      <c r="F281" s="88"/>
      <c r="G281" s="89"/>
    </row>
    <row r="282" spans="1:7" x14ac:dyDescent="0.25">
      <c r="A282" s="7">
        <v>279</v>
      </c>
      <c r="B282" s="8" t="s">
        <v>9</v>
      </c>
      <c r="C282" s="8"/>
      <c r="D282" s="9">
        <f t="shared" si="4"/>
        <v>0</v>
      </c>
      <c r="E282" s="90"/>
      <c r="F282" s="88"/>
      <c r="G282" s="89"/>
    </row>
    <row r="283" spans="1:7" x14ac:dyDescent="0.25">
      <c r="A283" s="7">
        <v>280</v>
      </c>
      <c r="B283" s="8" t="s">
        <v>9</v>
      </c>
      <c r="C283" s="8"/>
      <c r="D283" s="9">
        <f t="shared" si="4"/>
        <v>0</v>
      </c>
      <c r="E283" s="90"/>
      <c r="F283" s="88"/>
      <c r="G283" s="89"/>
    </row>
  </sheetData>
  <sheetProtection algorithmName="SHA-512" hashValue="j3BpYFqj1NK0YNXYsTmDMTsNGAWOMjkguMf8as1m+lUxL7lmC6bsXnIHI/GxyBk1rT8L9Z5+PAAzjdMYIEdKGA==" saltValue="nMTzJoMFnXvUqgZUawuIQg==" spinCount="100000" sheet="1" objects="1" scenarios="1"/>
  <mergeCells count="1">
    <mergeCell ref="E1:G1"/>
  </mergeCells>
  <dataValidations count="1">
    <dataValidation type="list" allowBlank="1" showInputMessage="1" showErrorMessage="1" sqref="C1" xr:uid="{00000000-0002-0000-0100-000000000000}">
      <formula1>$H$1:$H$3</formula1>
    </dataValidation>
  </dataValidation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Nachweis</vt:lpstr>
      <vt:lpstr>Uebersetzung</vt:lpstr>
      <vt:lpstr>Standard</vt:lpstr>
      <vt:lpstr>Status</vt:lpstr>
      <vt:lpstr>Status1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Fuchs Daniel</dc:creator>
  <cp:lastModifiedBy>Christian Stünzi</cp:lastModifiedBy>
  <cp:lastPrinted>2021-11-18T17:00:21Z</cp:lastPrinted>
  <dcterms:created xsi:type="dcterms:W3CDTF">1996-10-17T05:27:31Z</dcterms:created>
  <dcterms:modified xsi:type="dcterms:W3CDTF">2022-01-11T07:47:33Z</dcterms:modified>
</cp:coreProperties>
</file>